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4\Оргтехника\РКСМ-1558 оргтехника\2 Закупочная документация\"/>
    </mc:Choice>
  </mc:AlternateContent>
  <bookViews>
    <workbookView xWindow="480" yWindow="105" windowWidth="20865" windowHeight="9090"/>
  </bookViews>
  <sheets>
    <sheet name="тмц" sheetId="4" r:id="rId1"/>
    <sheet name="тмц (2)" sheetId="5" r:id="rId2"/>
  </sheets>
  <definedNames>
    <definedName name="_xlnm._FilterDatabase" localSheetId="0" hidden="1">тмц!$A$8:$AF$75</definedName>
    <definedName name="_xlnm._FilterDatabase" localSheetId="1" hidden="1">'тмц (2)'!$A$8:$AG$75</definedName>
    <definedName name="_xlnm.Print_Area" localSheetId="0">тмц!$A$1:$AF$91</definedName>
    <definedName name="_xlnm.Print_Area" localSheetId="1">'тмц (2)'!$A$1:$AG$91</definedName>
  </definedNames>
  <calcPr calcId="152511"/>
</workbook>
</file>

<file path=xl/calcChain.xml><?xml version="1.0" encoding="utf-8"?>
<calcChain xmlns="http://schemas.openxmlformats.org/spreadsheetml/2006/main">
  <c r="X54" i="5" l="1"/>
  <c r="X75" i="5"/>
  <c r="X67" i="5"/>
  <c r="X43" i="5"/>
  <c r="X35" i="5"/>
  <c r="X33" i="5"/>
  <c r="X30" i="5"/>
  <c r="X20" i="5"/>
  <c r="X16" i="5"/>
  <c r="X14" i="5"/>
  <c r="X9" i="5"/>
  <c r="AF75" i="5"/>
  <c r="AD75" i="5"/>
  <c r="U75" i="5"/>
  <c r="T75" i="5"/>
  <c r="S75" i="5"/>
  <c r="R75" i="5"/>
  <c r="Q75" i="5"/>
  <c r="P75" i="5"/>
  <c r="O75" i="5"/>
  <c r="N75" i="5"/>
  <c r="M75" i="5"/>
  <c r="L75" i="5"/>
  <c r="K75" i="5"/>
  <c r="J75" i="5"/>
  <c r="I74" i="5"/>
  <c r="W74" i="5" s="1"/>
  <c r="I73" i="5"/>
  <c r="W73" i="5" s="1"/>
  <c r="I72" i="5"/>
  <c r="W72" i="5" s="1"/>
  <c r="I71" i="5"/>
  <c r="W71" i="5" s="1"/>
  <c r="I70" i="5"/>
  <c r="W70" i="5" s="1"/>
  <c r="I69" i="5"/>
  <c r="W69" i="5" s="1"/>
  <c r="I68" i="5"/>
  <c r="W68" i="5" s="1"/>
  <c r="I67" i="5"/>
  <c r="W67" i="5" s="1"/>
  <c r="I66" i="5"/>
  <c r="W66" i="5" s="1"/>
  <c r="I65" i="5"/>
  <c r="W65" i="5" s="1"/>
  <c r="I64" i="5"/>
  <c r="W64" i="5" s="1"/>
  <c r="I63" i="5"/>
  <c r="W63" i="5" s="1"/>
  <c r="I62" i="5"/>
  <c r="W62" i="5" s="1"/>
  <c r="I61" i="5"/>
  <c r="W61" i="5" s="1"/>
  <c r="I60" i="5"/>
  <c r="W60" i="5" s="1"/>
  <c r="I59" i="5"/>
  <c r="W59" i="5" s="1"/>
  <c r="I58" i="5"/>
  <c r="W58" i="5" s="1"/>
  <c r="I57" i="5"/>
  <c r="W57" i="5" s="1"/>
  <c r="I56" i="5"/>
  <c r="W56" i="5" s="1"/>
  <c r="I55" i="5"/>
  <c r="W55" i="5" s="1"/>
  <c r="I54" i="5"/>
  <c r="W54" i="5" s="1"/>
  <c r="I53" i="5"/>
  <c r="W53" i="5" s="1"/>
  <c r="I52" i="5"/>
  <c r="W52" i="5" s="1"/>
  <c r="I51" i="5"/>
  <c r="W51" i="5" s="1"/>
  <c r="I50" i="5"/>
  <c r="W50" i="5" s="1"/>
  <c r="I49" i="5"/>
  <c r="W49" i="5" s="1"/>
  <c r="I48" i="5"/>
  <c r="W48" i="5" s="1"/>
  <c r="I47" i="5"/>
  <c r="W47" i="5" s="1"/>
  <c r="I46" i="5"/>
  <c r="W46" i="5" s="1"/>
  <c r="I45" i="5"/>
  <c r="W45" i="5" s="1"/>
  <c r="I44" i="5"/>
  <c r="W44" i="5" s="1"/>
  <c r="I43" i="5"/>
  <c r="W43" i="5" s="1"/>
  <c r="I42" i="5"/>
  <c r="W42" i="5" s="1"/>
  <c r="I41" i="5"/>
  <c r="W41" i="5" s="1"/>
  <c r="I40" i="5"/>
  <c r="W40" i="5" s="1"/>
  <c r="I39" i="5"/>
  <c r="W39" i="5" s="1"/>
  <c r="I38" i="5"/>
  <c r="W38" i="5" s="1"/>
  <c r="I37" i="5"/>
  <c r="W37" i="5" s="1"/>
  <c r="I36" i="5"/>
  <c r="W36" i="5" s="1"/>
  <c r="I35" i="5"/>
  <c r="W35" i="5" s="1"/>
  <c r="I34" i="5"/>
  <c r="W34" i="5" s="1"/>
  <c r="I33" i="5"/>
  <c r="W33" i="5" s="1"/>
  <c r="I32" i="5"/>
  <c r="W32" i="5" s="1"/>
  <c r="I31" i="5"/>
  <c r="W31" i="5" s="1"/>
  <c r="I30" i="5"/>
  <c r="W30" i="5" s="1"/>
  <c r="I29" i="5"/>
  <c r="W29" i="5" s="1"/>
  <c r="I28" i="5"/>
  <c r="W28" i="5" s="1"/>
  <c r="I27" i="5"/>
  <c r="W27" i="5" s="1"/>
  <c r="I26" i="5"/>
  <c r="W26" i="5" s="1"/>
  <c r="I25" i="5"/>
  <c r="W25" i="5" s="1"/>
  <c r="I24" i="5"/>
  <c r="W24" i="5" s="1"/>
  <c r="I23" i="5"/>
  <c r="W23" i="5" s="1"/>
  <c r="I22" i="5"/>
  <c r="W22" i="5" s="1"/>
  <c r="I21" i="5"/>
  <c r="W21" i="5" s="1"/>
  <c r="I20" i="5"/>
  <c r="W20" i="5" s="1"/>
  <c r="I19" i="5"/>
  <c r="W19" i="5" s="1"/>
  <c r="I18" i="5"/>
  <c r="W18" i="5" s="1"/>
  <c r="I17" i="5"/>
  <c r="W17" i="5" s="1"/>
  <c r="I16" i="5"/>
  <c r="W16" i="5" s="1"/>
  <c r="I15" i="5"/>
  <c r="W15" i="5" s="1"/>
  <c r="I14" i="5"/>
  <c r="W14" i="5" s="1"/>
  <c r="I13" i="5"/>
  <c r="W13" i="5" s="1"/>
  <c r="I12" i="5"/>
  <c r="W12" i="5" s="1"/>
  <c r="I11" i="5"/>
  <c r="W11" i="5" s="1"/>
  <c r="I10" i="5"/>
  <c r="W10" i="5" s="1"/>
  <c r="I9" i="5"/>
  <c r="W9" i="5" s="1"/>
  <c r="W75" i="5" s="1"/>
  <c r="W69" i="4"/>
  <c r="W56" i="4"/>
  <c r="W55" i="4"/>
  <c r="W54" i="4"/>
  <c r="W53" i="4"/>
  <c r="W52" i="4"/>
  <c r="W51" i="4"/>
  <c r="W50" i="4"/>
  <c r="W49" i="4"/>
  <c r="W48" i="4"/>
  <c r="W47" i="4"/>
  <c r="W46" i="4"/>
  <c r="W45" i="4"/>
  <c r="W44" i="4"/>
  <c r="W43" i="4"/>
  <c r="W42" i="4"/>
  <c r="W41" i="4"/>
  <c r="W40" i="4"/>
  <c r="W39" i="4"/>
  <c r="W38" i="4"/>
  <c r="W37" i="4"/>
  <c r="W36" i="4"/>
  <c r="W35" i="4"/>
  <c r="W34" i="4"/>
  <c r="W33" i="4"/>
  <c r="W32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9" i="4"/>
  <c r="I75" i="5" l="1"/>
  <c r="U75" i="4"/>
  <c r="T75" i="4"/>
  <c r="S75" i="4"/>
  <c r="R75" i="4"/>
  <c r="P75" i="4"/>
  <c r="O75" i="4"/>
  <c r="N75" i="4"/>
  <c r="M75" i="4"/>
  <c r="L75" i="4"/>
  <c r="K75" i="4"/>
  <c r="J75" i="4"/>
  <c r="Q75" i="4"/>
  <c r="W10" i="4"/>
  <c r="W11" i="4"/>
  <c r="W13" i="4"/>
  <c r="W14" i="4"/>
  <c r="W16" i="4"/>
  <c r="W17" i="4"/>
  <c r="W18" i="4"/>
  <c r="W19" i="4"/>
  <c r="W20" i="4"/>
  <c r="W21" i="4"/>
  <c r="W23" i="4"/>
  <c r="W24" i="4"/>
  <c r="W25" i="4"/>
  <c r="W26" i="4"/>
  <c r="W27" i="4"/>
  <c r="W28" i="4"/>
  <c r="W29" i="4"/>
  <c r="W30" i="4"/>
  <c r="W31" i="4"/>
  <c r="W57" i="4"/>
  <c r="W58" i="4"/>
  <c r="W59" i="4"/>
  <c r="W60" i="4"/>
  <c r="W61" i="4"/>
  <c r="W62" i="4"/>
  <c r="W63" i="4"/>
  <c r="W64" i="4"/>
  <c r="W65" i="4"/>
  <c r="W66" i="4"/>
  <c r="W67" i="4"/>
  <c r="W68" i="4"/>
  <c r="W70" i="4"/>
  <c r="W71" i="4"/>
  <c r="W72" i="4"/>
  <c r="W73" i="4"/>
  <c r="W74" i="4"/>
  <c r="W9" i="4"/>
  <c r="W12" i="4"/>
  <c r="W15" i="4"/>
  <c r="W22" i="4"/>
  <c r="W75" i="4" l="1"/>
  <c r="I75" i="4"/>
  <c r="AE75" i="4"/>
  <c r="AC75" i="4" l="1"/>
</calcChain>
</file>

<file path=xl/sharedStrings.xml><?xml version="1.0" encoding="utf-8"?>
<sst xmlns="http://schemas.openxmlformats.org/spreadsheetml/2006/main" count="2080" uniqueCount="206">
  <si>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</si>
  <si>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</si>
  <si>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</si>
  <si>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</si>
  <si>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</si>
  <si>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</si>
  <si>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</si>
  <si>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</si>
  <si>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</si>
  <si>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</si>
  <si>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</si>
  <si>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</si>
  <si>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</si>
  <si>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</si>
  <si>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</si>
  <si>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</si>
  <si>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</si>
  <si>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</si>
  <si>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</si>
  <si>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</si>
  <si>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</si>
  <si>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</si>
  <si>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</si>
  <si>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</si>
  <si>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</si>
  <si>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</si>
  <si>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</si>
  <si>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</si>
  <si>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</si>
  <si>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</si>
  <si>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"_____"________________ 201___ г.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</si>
  <si>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</si>
  <si>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</si>
  <si>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</si>
  <si>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</si>
  <si>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</si>
  <si>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</si>
  <si>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</si>
  <si>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</si>
  <si>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</si>
  <si>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</si>
  <si>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Приложение 1.1</t>
  </si>
  <si>
    <t>2. Опцион Заказчика</t>
  </si>
  <si>
    <t xml:space="preserve"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Заказчика в стоимостном выражении в сторону уменьшения может составлять до 100 % от цены Договора.
Опцион Заказчика в стоимостном выражении в сторону увеличения может составлять до 100 % от цены Договора.
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
</t>
  </si>
  <si>
    <t>ШТ</t>
  </si>
  <si>
    <t>АО "ПКС-Тепловые сети"</t>
  </si>
  <si>
    <t>АО "ПКС-ВОДОКАНАЛ"</t>
  </si>
  <si>
    <t>ООО "НОВОГОР-Прикамье"</t>
  </si>
  <si>
    <t>ООО "АКС"</t>
  </si>
  <si>
    <t>ООО "Горводоканал"</t>
  </si>
  <si>
    <t>ООО "Волжские коммунальные системы"</t>
  </si>
  <si>
    <t>Заполняется файл из приложения 7 к документации на соответствие предлагаемого товара требуемой продукции</t>
  </si>
  <si>
    <t>Основные технические характеристики предлагаемой продукции, указывается номер</t>
  </si>
  <si>
    <t>УСЛОВИЯ ЗАКЛЮЧЕНИЯ ДОГОВОРА ( Техническое предложение +ЦЕНОВОЕ ПРЕДЛОЖЕНИЕ) на поставку ТМЦ ПОПОЗИЦИОННАЯ ЗАКУПКА</t>
  </si>
  <si>
    <t>Июнь</t>
  </si>
  <si>
    <t>Июль</t>
  </si>
  <si>
    <t>ООО "Ульяновскоблводоканал"</t>
  </si>
  <si>
    <t>ООО "НИЖНЕВАРТОВСКИЕ КОММУНАЛЬНЫЕ СИСТЕМЫ"</t>
  </si>
  <si>
    <t>ООО "Нижневартовские коммунальные системы"</t>
  </si>
  <si>
    <t>г. Нижневартовск, ул. Маршала Жукова, 53 (склад)</t>
  </si>
  <si>
    <t>ООО "РКС-Тамбов"</t>
  </si>
  <si>
    <t>АО "ПКС-ТЕПЛОВЫЕ СЕТИ"</t>
  </si>
  <si>
    <t>г.Петрозаводск, ул.Свердлова д.18</t>
  </si>
  <si>
    <t>График поставки товара (выполнения работ, оказания услуг), а также предполагаемый объем продукции применительно к каждому периоду 2024 год</t>
  </si>
  <si>
    <t>РКСМ-1558, ПОПОЗИЦИОННАЯ</t>
  </si>
  <si>
    <t>ПВ03000001</t>
  </si>
  <si>
    <t>МФУ Kyocera Ecosys M4125idn ч/б А3 (аналог или эквивалент)</t>
  </si>
  <si>
    <t>ОЛ1</t>
  </si>
  <si>
    <t>г. Благовещенск, ул. Мухина, 73</t>
  </si>
  <si>
    <t>ПВ03000034</t>
  </si>
  <si>
    <t>МФУ Kyocera Ecosys M2735dn ч/б А4 (аналог или эквивалент)</t>
  </si>
  <si>
    <t>ОЛ2</t>
  </si>
  <si>
    <t>ПБ01000044</t>
  </si>
  <si>
    <t>Сервер Intel Xeon Silver 4310 DDR4 16/HDD/2400GB SAS  (аналог или эквивалент)</t>
  </si>
  <si>
    <t>ОЛ3</t>
  </si>
  <si>
    <t>ПЗ04000119</t>
  </si>
  <si>
    <t>Коммутатор 24 порта Eltex MES2324 10/100/1000Мб/с (аналог или эквивалент)</t>
  </si>
  <si>
    <t>ОЛ4</t>
  </si>
  <si>
    <t>ПЗ04000126</t>
  </si>
  <si>
    <t>Коммутатор 24 порта Mikrotik CRS326-24S+2Q+RM 1250/5000Мб/с (аналог или эквивалент)</t>
  </si>
  <si>
    <t>ОЛ5</t>
  </si>
  <si>
    <t>ПА07000007</t>
  </si>
  <si>
    <t>Место рабочее автоматизированное АРМ2 MS Windows 10 Pro x64 RUS (OEM) системный блок, клавиатура, мышь, монитор 23,8'' ОЛ</t>
  </si>
  <si>
    <t>ОЛ</t>
  </si>
  <si>
    <t>ООО "Волжские  коммунальные системы"</t>
  </si>
  <si>
    <t>г. Тольятти, б-р 50 лет Октября, 50</t>
  </si>
  <si>
    <t>ПБ01000052</t>
  </si>
  <si>
    <t>Сервер Dell EMC PowerEdge R650 1U Security Bezel 2xIntel Xeon Gold 5317 12C 150Вт 3.0GГГц 16x32Гб PC4-25600(3200МГц) DDR4 ECC Registered DIMM 10x1,6Тб</t>
  </si>
  <si>
    <t>ПА02000008</t>
  </si>
  <si>
    <t>Компьютер 24" Intel Pentium Gold G6400 16Гб DDR4-2666 DIMM 250Гб SSD + 1Тб HDD с клавиатурой, мышкой, монитором</t>
  </si>
  <si>
    <t>ООО "САМАРСКИЕ КОММУНАЛЬНЫЕ СИСТЕМЫ"</t>
  </si>
  <si>
    <t>ООО СКС</t>
  </si>
  <si>
    <t>г. Самара, ул. Луначарского, д.56</t>
  </si>
  <si>
    <t>ПА03000007</t>
  </si>
  <si>
    <t>Планшет TCL TAB 11 LTE 10,95" 4Гб/64Гб 3G/4G Android 13</t>
  </si>
  <si>
    <t>ПА04000023</t>
  </si>
  <si>
    <t>Монитор Samsung ViewFinity S8 S32B800PXI 32" 3840x2160 DisplayPort, HDMI, USB Type C</t>
  </si>
  <si>
    <t>ПВ03000033</t>
  </si>
  <si>
    <t>МФУ HP LaserJet Pro M428fdn ч/б А4</t>
  </si>
  <si>
    <t>ПВ02000008</t>
  </si>
  <si>
    <t>Сканер Epson WorkForce DS-770II А4 600x600dpi</t>
  </si>
  <si>
    <t>опросный лист 1</t>
  </si>
  <si>
    <t>г. Пермь , ул. Фрезеровщиков, 50</t>
  </si>
  <si>
    <t>ПВ03000007</t>
  </si>
  <si>
    <t>МФУ Kyocera Ecosys M4132idn ч/б А3</t>
  </si>
  <si>
    <t>опросный лист 4</t>
  </si>
  <si>
    <t>ПА03000006</t>
  </si>
  <si>
    <t>Планшет Samsung Galaxy Tab S9 FE 10,9" 8Гб/256Гб 5G Android</t>
  </si>
  <si>
    <t>опросный лист 9</t>
  </si>
  <si>
    <t>ПВ03000009</t>
  </si>
  <si>
    <t>МФУ Kyocera Ecosys M2640idw ч/б А4</t>
  </si>
  <si>
    <t>опросный лист 5</t>
  </si>
  <si>
    <t>ПА03000008</t>
  </si>
  <si>
    <t>Планшет Samsung Galaxy Tab A9 8,7" 4Гб/64Гб LTE Android</t>
  </si>
  <si>
    <t>опросный лист 7</t>
  </si>
  <si>
    <t>ПА04000026</t>
  </si>
  <si>
    <t>Монитор Philips 245E1S 23,8" 2560x1440 DisplayPort, HDMI, VGA</t>
  </si>
  <si>
    <t>опросный лист 10</t>
  </si>
  <si>
    <t>ПА04000027</t>
  </si>
  <si>
    <t>Монитор MSI PRO MP273QV 27" 2560x1440 DisplayPort, HDMI</t>
  </si>
  <si>
    <t>опросный лист 8</t>
  </si>
  <si>
    <t>ПА02000009</t>
  </si>
  <si>
    <t>Мини ПК ASUS PN41-BBC158MC Intel Celeron N5100 DDR4 SSD USB 3,1, RJ45, HDMI ,Wi-Fi, Bluetooth</t>
  </si>
  <si>
    <t>опросный лист 11</t>
  </si>
  <si>
    <t>ПБ01000051</t>
  </si>
  <si>
    <t>Сервер ОЛ</t>
  </si>
  <si>
    <t>опросный лист 2</t>
  </si>
  <si>
    <t>ПБ01000049</t>
  </si>
  <si>
    <t>Сервер Intel Xeon Gold 6326 ОЛ</t>
  </si>
  <si>
    <t>опросный лист 3</t>
  </si>
  <si>
    <t>ПВ03000006</t>
  </si>
  <si>
    <t>МФУ Kyocera Ecosys M2540dn ч/б А4 или аналог</t>
  </si>
  <si>
    <t>г. Пенза, ул. Кривозерье, 24</t>
  </si>
  <si>
    <t>МФУ Kyocera Ecosys M4132idn ч/б А3 или аналог</t>
  </si>
  <si>
    <t>ПА01000024</t>
  </si>
  <si>
    <t>Ноутбук Asus Vivobook 17 X1704ZA-AU146 17,3" Intel Core i5 1235U 16Гб или аналог</t>
  </si>
  <si>
    <t>ПА07000001</t>
  </si>
  <si>
    <t>Место рабочее автоматизированное АРМ1 Windows 10 Pro OEM 64-bit системный блок, клавиатура, мышь, монитор ОЛ</t>
  </si>
  <si>
    <t>Опросный лист</t>
  </si>
  <si>
    <t>ООО "УЛЬЯНОВСКОБЛВОДОКАНАЛ"</t>
  </si>
  <si>
    <t>г.Димитровград,ул.Куйбышева,д.150,2 этаж</t>
  </si>
  <si>
    <t>ПВ03000041</t>
  </si>
  <si>
    <t>МФУ HP Color LaserJet Pro M283fdn цветное А4 (Эквивалент)</t>
  </si>
  <si>
    <t>ПА07000006</t>
  </si>
  <si>
    <t>Место рабочее автоматизированноеСКАТ Windows 10 Pro x64 RUS системный блок, монитор, клавиатура, мышь ОЛ или эквивалент</t>
  </si>
  <si>
    <t>ПА01000025</t>
  </si>
  <si>
    <t>Ноутбук Acer TravelMate P2 TMP215-53-51KH (NX.VPVER.010) 15,6" Intel Core i5 1135G7 16Гб 512Гб Windows 11 Pro x64 или эквивалент</t>
  </si>
  <si>
    <t>ПВ03000039</t>
  </si>
  <si>
    <t>МФУ Canon i-Sensys MF455dw ч/б А4 или эквивалент</t>
  </si>
  <si>
    <t>ПВ03000040</t>
  </si>
  <si>
    <t>МФУ Canon i-SENSYS MF754Cdw цветное А4 или эквивалент</t>
  </si>
  <si>
    <t>ПВ03000038</t>
  </si>
  <si>
    <t>МФУ Canon imageRUNNER 2425i ч/б А3 или эквивалент</t>
  </si>
  <si>
    <t>ПВ03000028</t>
  </si>
  <si>
    <t>МФУ Canon imageRUNNER C3226i цветное А3 или эквивалент</t>
  </si>
  <si>
    <t>ПЗ04000140</t>
  </si>
  <si>
    <t>Коммутатор 17 портов MikroTik CRS317-1G-16S+RM 10/100/1000/10000Мб/с или эквивалент</t>
  </si>
  <si>
    <t>ПЗ04000139</t>
  </si>
  <si>
    <t>Маршрутизатор 12 портов MikroTik CCR-1016-12G 10/100/1000Мб/с или эквивалент</t>
  </si>
  <si>
    <t>ПА01000026</t>
  </si>
  <si>
    <t>Ноутбук HP ProBook 450 G8 (5B735EA) 15,6" Core i5-1135G7 8Гб 256Гб SSD Windows 10 Pro x64 или эквивалент</t>
  </si>
  <si>
    <t>ПА02000011</t>
  </si>
  <si>
    <t>Компьютер Intel Core i3-12100 16Гб 250Гб Windows 10 Pro или эквивалент</t>
  </si>
  <si>
    <t>ПА04000016</t>
  </si>
  <si>
    <t>ЖК-панель zFlex v49-450-35k 49" 1920х1080 HDMI, VGA, DVI-D, DP v1.2a или эквивалент</t>
  </si>
  <si>
    <t>ПА04000017</t>
  </si>
  <si>
    <t>Монитор Dell P2421 24" 1920х1200 DisplayPort, DVI, D-Sub, HDMI или эквивалент</t>
  </si>
  <si>
    <t>ПБ01000046</t>
  </si>
  <si>
    <t>Сервер Dell PowerEdge R450 1U Intel Xeon Silver 4310 2,1ГГц DDR4 64Гб или эквивалент</t>
  </si>
  <si>
    <t>ПБ01000047</t>
  </si>
  <si>
    <t>Сервер Гравитон С2122И 2U Intel Xeon Silver 4216 2.1ГГц DDR4 128Гб или эквивалент</t>
  </si>
  <si>
    <t>ПБ02000012</t>
  </si>
  <si>
    <t>Накопитель сетевой Synology RS3621xs+ 2U или эквивалент</t>
  </si>
  <si>
    <t>ПВ01000039</t>
  </si>
  <si>
    <t>Принтер лазерный Xerox VersaLink C7000 цветной А4/A3 или эквивалент</t>
  </si>
  <si>
    <t>МФУ Kyocera Ecosys M4132idn ч/б А3 или эквивалент</t>
  </si>
  <si>
    <t>ПВ03000027</t>
  </si>
  <si>
    <t>МФУ Kyocera Ecosys M3145dn ч/б А4 или эквивалент</t>
  </si>
  <si>
    <t>АО «ПКС - Водоканал»</t>
  </si>
  <si>
    <t>ПА04000018</t>
  </si>
  <si>
    <t>Монитор Dell P2722H 27" 1920х1080 DisplayPort, VGA, HDMI или эквивалент</t>
  </si>
  <si>
    <t>ПА04000019</t>
  </si>
  <si>
    <t>Монитор Dell P2222H 21,5" 1920х1080 DisplayPort, VGA или эквивалент</t>
  </si>
  <si>
    <t>ПБ01000048</t>
  </si>
  <si>
    <t>Сервер Depo Storm 3450A1 1U Intel Xeon Silver 4208 2.1 Ггц DDR4 32Гб или эквивалент</t>
  </si>
  <si>
    <t>ПВ01000034</t>
  </si>
  <si>
    <t>Принтер лазерный HP Laserjet Enterprise M806dn ч/б А3 или эквивалент</t>
  </si>
  <si>
    <t>ПВ01000041</t>
  </si>
  <si>
    <t>Принтер лазерный HP LaserJet Enterprise M507dn ч/б А4 или эквивалент</t>
  </si>
  <si>
    <t>ПВ03000035</t>
  </si>
  <si>
    <t>МФУ HP LaserJet Enterprise 500 MFP M528dn ч/б А4 или эквивалент</t>
  </si>
  <si>
    <t>опросный лист</t>
  </si>
  <si>
    <t>392000, г. Тамбов, ул. Тулиновская, д. 5</t>
  </si>
  <si>
    <t>ПВ03000037</t>
  </si>
  <si>
    <t>МФУ HP LaserJet Pro 400 MFP M428fdn ч/б А4  или эквивалент</t>
  </si>
  <si>
    <t>Место рабочее автоматизированное АРМ1 Windows 10 Pro OEM 64-bit системный блок, клавиатура, мышь, монитор или эквивалент</t>
  </si>
  <si>
    <t>ПБ01000043</t>
  </si>
  <si>
    <t>Сервер Dell R750 12LFF / 1x4309Y (8C/2,8GHz/105W/ 2x32GB / H745 / 2xSSD 480Gb SATA RI; 5xHDD 10TB SAS / 2x10GbE LAN / 2x800W / iDRAC9 Ent /Rail Kit или эквивалент</t>
  </si>
  <si>
    <t>ПБ02000014</t>
  </si>
  <si>
    <t>Система хранения данных Huawei OceanStor Dorado 3000 V6 2U SSD SAS 3,84Тб 2,5”  или эквивалент</t>
  </si>
  <si>
    <t>ПВ01000042</t>
  </si>
  <si>
    <t>Принтер лазерный HP LaserJet Pro M404dn ч/б А4  или эквивалент</t>
  </si>
  <si>
    <t>ПЗ04000089</t>
  </si>
  <si>
    <t>Коммутатор 24 порта D-Link DES-3200-28/C1 10/100/1000Мб/с  или эквивалент</t>
  </si>
  <si>
    <t>ПА04000021</t>
  </si>
  <si>
    <t>Монитор Samsung S24R358FZI 23,8" 1920х1080 HDMI, VGA  или эквивалент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</si>
</sst>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2" x14ac:knownFonts="1">
    <font>
      <sz val="10"/>
      <name val="Arial"/>
    </font>
    <font>
      <b/>
      <sz val="13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2" fillId="0" borderId="0"/>
  </cellStyleXfs>
  <cellXfs count="64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1" applyNumberFormat="1" applyFont="1" applyBorder="1" applyAlignment="1">
      <alignment horizontal="left" vertical="center" wrapText="1"/>
    </xf>
    <xf numFmtId="0" fontId="3" fillId="0" borderId="0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3" fillId="0" borderId="0" xfId="1" applyFont="1" applyAlignment="1">
      <alignment vertical="center"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4" fontId="5" fillId="3" borderId="1" xfId="0" applyNumberFormat="1" applyFont="1" applyFill="1" applyBorder="1" applyAlignment="1" applyProtection="1">
      <alignment horizontal="center" vertical="center" wrapText="1"/>
    </xf>
    <xf numFmtId="0" fontId="3" fillId="4" borderId="3" xfId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 applyProtection="1">
      <alignment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49" fontId="6" fillId="0" borderId="5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49" fontId="6" fillId="0" borderId="6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9" fontId="6" fillId="0" borderId="7" xfId="0" applyNumberFormat="1" applyFont="1" applyFill="1" applyBorder="1" applyAlignment="1" applyProtection="1">
      <alignment horizontal="center" vertical="center" wrapText="1"/>
    </xf>
    <xf numFmtId="49" fontId="6" fillId="0" borderId="8" xfId="0" applyNumberFormat="1" applyFont="1" applyFill="1" applyBorder="1" applyAlignment="1" applyProtection="1">
      <alignment horizontal="center" vertical="center" wrapText="1"/>
    </xf>
    <xf numFmtId="49" fontId="6" fillId="0" borderId="9" xfId="0" applyNumberFormat="1" applyFont="1" applyFill="1" applyBorder="1" applyAlignment="1" applyProtection="1">
      <alignment horizontal="center" vertical="center" wrapText="1"/>
    </xf>
    <xf numFmtId="49" fontId="6" fillId="0" borderId="1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1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5" fillId="3" borderId="1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top"/>
    </xf>
    <xf numFmtId="0" fontId="5" fillId="3" borderId="1" xfId="0" applyNumberFormat="1" applyFont="1" applyFill="1" applyBorder="1" applyAlignment="1" applyProtection="1">
      <alignment horizontal="center" vertical="center" wrapText="1"/>
    </xf>
    <xf numFmtId="0" fontId="5" fillId="3" borderId="1" xfId="0" applyNumberFormat="1" applyFont="1" applyFill="1" applyBorder="1" applyAlignment="1" applyProtection="1">
      <alignment horizontal="center" vertical="center" textRotation="90" wrapText="1"/>
    </xf>
    <xf numFmtId="0" fontId="5" fillId="3" borderId="2" xfId="0" applyNumberFormat="1" applyFont="1" applyFill="1" applyBorder="1" applyAlignment="1" applyProtection="1">
      <alignment horizontal="center" vertical="center" textRotation="90" wrapText="1"/>
    </xf>
    <xf numFmtId="0" fontId="5" fillId="3" borderId="1" xfId="0" applyNumberFormat="1" applyFont="1" applyFill="1" applyBorder="1" applyAlignment="1" applyProtection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right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3" fontId="5" fillId="0" borderId="1" xfId="0" applyNumberFormat="1" applyFont="1" applyFill="1" applyBorder="1" applyAlignment="1" applyProtection="1">
      <alignment horizontal="center" vertical="center" wrapText="1"/>
    </xf>
    <xf numFmtId="4" fontId="10" fillId="5" borderId="2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164" fontId="11" fillId="2" borderId="1" xfId="0" applyNumberFormat="1" applyFont="1" applyFill="1" applyBorder="1" applyAlignment="1" applyProtection="1">
      <alignment vertical="center"/>
    </xf>
    <xf numFmtId="0" fontId="4" fillId="2" borderId="1" xfId="0" applyNumberFormat="1" applyFont="1" applyFill="1" applyBorder="1" applyAlignment="1" applyProtection="1"/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6" fillId="0" borderId="5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Protection="1"/>
    <xf numFmtId="4" fontId="6" fillId="0" borderId="1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Protection="1"/>
    <xf numFmtId="4" fontId="6" fillId="0" borderId="10" xfId="0" applyNumberFormat="1" applyFont="1" applyFill="1" applyBorder="1" applyAlignment="1" applyProtection="1">
      <alignment horizontal="center" vertical="center" wrapText="1"/>
    </xf>
    <xf numFmtId="4" fontId="5" fillId="3" borderId="12" xfId="0" applyNumberFormat="1" applyFont="1" applyFill="1" applyBorder="1" applyAlignment="1" applyProtection="1">
      <alignment horizontal="center" vertical="center" wrapText="1"/>
    </xf>
    <xf numFmtId="4" fontId="5" fillId="3" borderId="13" xfId="0" applyNumberFormat="1" applyFont="1" applyFill="1" applyBorder="1" applyAlignment="1" applyProtection="1">
      <alignment horizontal="center" vertical="center" wrapText="1"/>
    </xf>
    <xf numFmtId="4" fontId="5" fillId="3" borderId="8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6"/>
  <sheetViews>
    <sheetView tabSelected="1" view="pageBreakPreview" zoomScale="70" zoomScaleNormal="86" zoomScaleSheetLayoutView="70" workbookViewId="0">
      <selection activeCell="W76" sqref="W76"/>
    </sheetView>
  </sheetViews>
  <sheetFormatPr defaultColWidth="8.85546875" defaultRowHeight="12.75" x14ac:dyDescent="0.2"/>
  <cols>
    <col min="1" max="1" width="15.42578125" style="28" customWidth="1"/>
    <col min="2" max="2" width="14.28515625" style="28" customWidth="1"/>
    <col min="3" max="3" width="20.7109375" style="29" customWidth="1"/>
    <col min="4" max="4" width="26" style="29" customWidth="1"/>
    <col min="5" max="5" width="11.28515625" style="29" customWidth="1"/>
    <col min="6" max="7" width="17.42578125" style="29" customWidth="1"/>
    <col min="8" max="8" width="18" style="29" customWidth="1"/>
    <col min="9" max="9" width="12.85546875" style="28" customWidth="1"/>
    <col min="10" max="14" width="5.5703125" style="28" customWidth="1"/>
    <col min="15" max="15" width="8" style="28" customWidth="1"/>
    <col min="16" max="16" width="5.5703125" style="28" customWidth="1"/>
    <col min="17" max="18" width="8.42578125" style="28" customWidth="1"/>
    <col min="19" max="21" width="5.5703125" style="28" customWidth="1"/>
    <col min="22" max="22" width="20.42578125" style="28" bestFit="1" customWidth="1"/>
    <col min="23" max="23" width="27.140625" style="28" customWidth="1"/>
    <col min="24" max="24" width="19" style="28" customWidth="1"/>
    <col min="25" max="25" width="32.28515625" style="28" customWidth="1"/>
    <col min="26" max="26" width="16.28515625" style="28" customWidth="1"/>
    <col min="27" max="27" width="19" style="28" customWidth="1"/>
    <col min="28" max="28" width="19.28515625" style="28" customWidth="1"/>
    <col min="29" max="29" width="20" style="28" customWidth="1"/>
    <col min="30" max="31" width="18.42578125" style="28" customWidth="1"/>
    <col min="32" max="32" width="12.85546875" style="28" customWidth="1"/>
    <col min="33" max="16384" width="8.85546875" style="28"/>
  </cols>
  <sheetData>
    <row r="1" spans="1:32" ht="18.75" customHeight="1" x14ac:dyDescent="0.25">
      <c r="AE1" s="30" t="s">
        <v>41</v>
      </c>
    </row>
    <row r="2" spans="1:32" ht="42.75" customHeight="1" x14ac:dyDescent="0.2">
      <c r="A2" s="31" t="s">
        <v>53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AF2" s="32"/>
    </row>
    <row r="3" spans="1:32" ht="25.5" customHeight="1" x14ac:dyDescent="0.2">
      <c r="A3" s="33" t="s">
        <v>25</v>
      </c>
      <c r="B3" s="34" t="s">
        <v>64</v>
      </c>
      <c r="C3" s="34"/>
      <c r="D3" s="34"/>
      <c r="E3" s="34"/>
      <c r="F3" s="34"/>
      <c r="G3" s="34"/>
      <c r="H3" s="34"/>
      <c r="I3" s="34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AF3" s="32"/>
    </row>
    <row r="4" spans="1:32" ht="30.75" customHeight="1" x14ac:dyDescent="0.2">
      <c r="A4" s="32" t="s">
        <v>24</v>
      </c>
      <c r="B4" s="17"/>
      <c r="C4" s="17"/>
      <c r="D4" s="17"/>
      <c r="E4" s="17"/>
      <c r="F4" s="17"/>
      <c r="G4" s="17"/>
      <c r="H4" s="17"/>
      <c r="I4" s="17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AF4" s="35"/>
    </row>
    <row r="5" spans="1:32" ht="30.75" customHeight="1" x14ac:dyDescent="0.2">
      <c r="A5" s="32" t="s">
        <v>35</v>
      </c>
      <c r="B5" s="17"/>
      <c r="C5" s="17"/>
      <c r="D5" s="17"/>
      <c r="E5" s="17"/>
      <c r="F5" s="17"/>
      <c r="G5" s="17"/>
      <c r="H5" s="17"/>
      <c r="I5" s="17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AF5" s="35"/>
    </row>
    <row r="6" spans="1:32" ht="23.25" customHeight="1" x14ac:dyDescent="0.2">
      <c r="A6" s="36" t="s">
        <v>9</v>
      </c>
    </row>
    <row r="7" spans="1:32" ht="46.5" customHeight="1" x14ac:dyDescent="0.2">
      <c r="J7" s="37" t="s">
        <v>63</v>
      </c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29"/>
      <c r="W7" s="29"/>
      <c r="X7" s="38" t="s">
        <v>10</v>
      </c>
      <c r="Y7" s="38"/>
      <c r="Z7" s="38"/>
      <c r="AA7" s="38"/>
      <c r="AB7" s="38"/>
      <c r="AC7" s="38"/>
      <c r="AD7" s="38"/>
      <c r="AE7" s="38"/>
      <c r="AF7" s="38"/>
    </row>
    <row r="8" spans="1:32" ht="96.75" customHeight="1" x14ac:dyDescent="0.2">
      <c r="A8" s="39" t="s">
        <v>0</v>
      </c>
      <c r="B8" s="39" t="s">
        <v>11</v>
      </c>
      <c r="C8" s="39" t="s">
        <v>5</v>
      </c>
      <c r="D8" s="39" t="s">
        <v>1</v>
      </c>
      <c r="E8" s="39" t="s">
        <v>12</v>
      </c>
      <c r="F8" s="39" t="s">
        <v>7</v>
      </c>
      <c r="G8" s="39" t="s">
        <v>13</v>
      </c>
      <c r="H8" s="39" t="s">
        <v>8</v>
      </c>
      <c r="I8" s="39" t="s">
        <v>6</v>
      </c>
      <c r="J8" s="40" t="s">
        <v>14</v>
      </c>
      <c r="K8" s="40" t="s">
        <v>15</v>
      </c>
      <c r="L8" s="40" t="s">
        <v>16</v>
      </c>
      <c r="M8" s="40" t="s">
        <v>17</v>
      </c>
      <c r="N8" s="40" t="s">
        <v>18</v>
      </c>
      <c r="O8" s="40" t="s">
        <v>54</v>
      </c>
      <c r="P8" s="40" t="s">
        <v>55</v>
      </c>
      <c r="Q8" s="40" t="s">
        <v>19</v>
      </c>
      <c r="R8" s="40" t="s">
        <v>20</v>
      </c>
      <c r="S8" s="40" t="s">
        <v>21</v>
      </c>
      <c r="T8" s="40" t="s">
        <v>22</v>
      </c>
      <c r="U8" s="41" t="s">
        <v>23</v>
      </c>
      <c r="V8" s="42" t="s">
        <v>39</v>
      </c>
      <c r="W8" s="39" t="s">
        <v>40</v>
      </c>
      <c r="X8" s="43" t="s">
        <v>4</v>
      </c>
      <c r="Y8" s="43" t="s">
        <v>52</v>
      </c>
      <c r="Z8" s="43" t="s">
        <v>2</v>
      </c>
      <c r="AA8" s="43" t="s">
        <v>3</v>
      </c>
      <c r="AB8" s="43" t="s">
        <v>31</v>
      </c>
      <c r="AC8" s="43" t="s">
        <v>32</v>
      </c>
      <c r="AD8" s="43" t="s">
        <v>33</v>
      </c>
      <c r="AE8" s="43" t="s">
        <v>34</v>
      </c>
      <c r="AF8" s="43" t="s">
        <v>26</v>
      </c>
    </row>
    <row r="9" spans="1:32" ht="51" x14ac:dyDescent="0.2">
      <c r="A9" s="44">
        <v>1</v>
      </c>
      <c r="B9" s="20" t="s">
        <v>65</v>
      </c>
      <c r="C9" s="20" t="s">
        <v>66</v>
      </c>
      <c r="D9" s="20" t="s">
        <v>67</v>
      </c>
      <c r="E9" s="20" t="s">
        <v>44</v>
      </c>
      <c r="F9" s="20" t="s">
        <v>48</v>
      </c>
      <c r="G9" s="20" t="s">
        <v>48</v>
      </c>
      <c r="H9" s="20" t="s">
        <v>68</v>
      </c>
      <c r="I9" s="53">
        <f>SUM(J9:U9)</f>
        <v>1</v>
      </c>
      <c r="J9" s="53"/>
      <c r="K9" s="53"/>
      <c r="L9" s="53"/>
      <c r="M9" s="53"/>
      <c r="N9" s="53"/>
      <c r="O9" s="53">
        <v>1</v>
      </c>
      <c r="P9" s="20"/>
      <c r="Q9" s="20"/>
      <c r="R9" s="20"/>
      <c r="S9" s="20"/>
      <c r="T9" s="20"/>
      <c r="U9" s="20"/>
      <c r="V9" s="53">
        <v>227058.06</v>
      </c>
      <c r="W9" s="15">
        <f>I9*V9</f>
        <v>227058.06</v>
      </c>
      <c r="X9" s="43" t="s">
        <v>10</v>
      </c>
      <c r="Y9" s="43" t="s">
        <v>51</v>
      </c>
      <c r="Z9" s="43" t="s">
        <v>10</v>
      </c>
      <c r="AA9" s="43" t="s">
        <v>10</v>
      </c>
      <c r="AB9" s="43" t="s">
        <v>10</v>
      </c>
      <c r="AC9" s="43" t="s">
        <v>10</v>
      </c>
      <c r="AD9" s="43" t="s">
        <v>10</v>
      </c>
      <c r="AE9" s="43" t="s">
        <v>10</v>
      </c>
      <c r="AF9" s="43"/>
    </row>
    <row r="10" spans="1:32" ht="51" x14ac:dyDescent="0.2">
      <c r="A10" s="44">
        <v>2</v>
      </c>
      <c r="B10" s="20" t="s">
        <v>69</v>
      </c>
      <c r="C10" s="20" t="s">
        <v>70</v>
      </c>
      <c r="D10" s="20" t="s">
        <v>71</v>
      </c>
      <c r="E10" s="20" t="s">
        <v>44</v>
      </c>
      <c r="F10" s="20" t="s">
        <v>48</v>
      </c>
      <c r="G10" s="20" t="s">
        <v>48</v>
      </c>
      <c r="H10" s="20" t="s">
        <v>68</v>
      </c>
      <c r="I10" s="53">
        <f t="shared" ref="I10:I72" si="0">SUM(J10:U10)</f>
        <v>4</v>
      </c>
      <c r="J10" s="53"/>
      <c r="K10" s="53"/>
      <c r="L10" s="53"/>
      <c r="M10" s="53"/>
      <c r="N10" s="53"/>
      <c r="O10" s="53">
        <v>4</v>
      </c>
      <c r="P10" s="20"/>
      <c r="Q10" s="20"/>
      <c r="R10" s="20"/>
      <c r="S10" s="20"/>
      <c r="T10" s="20"/>
      <c r="U10" s="20"/>
      <c r="V10" s="53">
        <v>90565.84</v>
      </c>
      <c r="W10" s="15">
        <f t="shared" ref="W10:W74" si="1">I10*V10</f>
        <v>362263.36</v>
      </c>
      <c r="X10" s="43" t="s">
        <v>10</v>
      </c>
      <c r="Y10" s="43" t="s">
        <v>51</v>
      </c>
      <c r="Z10" s="43" t="s">
        <v>10</v>
      </c>
      <c r="AA10" s="43" t="s">
        <v>10</v>
      </c>
      <c r="AB10" s="43" t="s">
        <v>10</v>
      </c>
      <c r="AC10" s="43" t="s">
        <v>10</v>
      </c>
      <c r="AD10" s="43" t="s">
        <v>10</v>
      </c>
      <c r="AE10" s="43" t="s">
        <v>10</v>
      </c>
      <c r="AF10" s="43"/>
    </row>
    <row r="11" spans="1:32" ht="51" x14ac:dyDescent="0.2">
      <c r="A11" s="44">
        <v>3</v>
      </c>
      <c r="B11" s="20" t="s">
        <v>72</v>
      </c>
      <c r="C11" s="20" t="s">
        <v>73</v>
      </c>
      <c r="D11" s="20" t="s">
        <v>74</v>
      </c>
      <c r="E11" s="20" t="s">
        <v>44</v>
      </c>
      <c r="F11" s="20" t="s">
        <v>48</v>
      </c>
      <c r="G11" s="20" t="s">
        <v>48</v>
      </c>
      <c r="H11" s="20" t="s">
        <v>68</v>
      </c>
      <c r="I11" s="53">
        <f t="shared" si="0"/>
        <v>3</v>
      </c>
      <c r="J11" s="53"/>
      <c r="K11" s="53"/>
      <c r="L11" s="53"/>
      <c r="M11" s="53"/>
      <c r="N11" s="53"/>
      <c r="O11" s="53">
        <v>3</v>
      </c>
      <c r="P11" s="20"/>
      <c r="Q11" s="20"/>
      <c r="R11" s="20"/>
      <c r="S11" s="20"/>
      <c r="T11" s="20"/>
      <c r="U11" s="20"/>
      <c r="V11" s="53">
        <v>1066169.45</v>
      </c>
      <c r="W11" s="15">
        <f t="shared" si="1"/>
        <v>3198508.3499999996</v>
      </c>
      <c r="X11" s="43" t="s">
        <v>10</v>
      </c>
      <c r="Y11" s="43" t="s">
        <v>51</v>
      </c>
      <c r="Z11" s="43" t="s">
        <v>10</v>
      </c>
      <c r="AA11" s="43" t="s">
        <v>10</v>
      </c>
      <c r="AB11" s="43" t="s">
        <v>10</v>
      </c>
      <c r="AC11" s="43" t="s">
        <v>10</v>
      </c>
      <c r="AD11" s="43" t="s">
        <v>10</v>
      </c>
      <c r="AE11" s="43" t="s">
        <v>10</v>
      </c>
      <c r="AF11" s="43"/>
    </row>
    <row r="12" spans="1:32" ht="51" x14ac:dyDescent="0.2">
      <c r="A12" s="44">
        <v>4</v>
      </c>
      <c r="B12" s="20" t="s">
        <v>75</v>
      </c>
      <c r="C12" s="20" t="s">
        <v>76</v>
      </c>
      <c r="D12" s="20" t="s">
        <v>77</v>
      </c>
      <c r="E12" s="20" t="s">
        <v>44</v>
      </c>
      <c r="F12" s="20" t="s">
        <v>48</v>
      </c>
      <c r="G12" s="20" t="s">
        <v>48</v>
      </c>
      <c r="H12" s="20" t="s">
        <v>68</v>
      </c>
      <c r="I12" s="53">
        <f t="shared" si="0"/>
        <v>1</v>
      </c>
      <c r="J12" s="53"/>
      <c r="K12" s="53"/>
      <c r="L12" s="53"/>
      <c r="M12" s="53"/>
      <c r="N12" s="53"/>
      <c r="O12" s="53">
        <v>1</v>
      </c>
      <c r="P12" s="20"/>
      <c r="Q12" s="20"/>
      <c r="R12" s="20"/>
      <c r="S12" s="20"/>
      <c r="T12" s="20"/>
      <c r="U12" s="20"/>
      <c r="V12" s="53">
        <v>99684.45</v>
      </c>
      <c r="W12" s="15">
        <f t="shared" si="1"/>
        <v>99684.45</v>
      </c>
      <c r="X12" s="43" t="s">
        <v>10</v>
      </c>
      <c r="Y12" s="43" t="s">
        <v>51</v>
      </c>
      <c r="Z12" s="43" t="s">
        <v>10</v>
      </c>
      <c r="AA12" s="43" t="s">
        <v>10</v>
      </c>
      <c r="AB12" s="43" t="s">
        <v>10</v>
      </c>
      <c r="AC12" s="43" t="s">
        <v>10</v>
      </c>
      <c r="AD12" s="43" t="s">
        <v>10</v>
      </c>
      <c r="AE12" s="43" t="s">
        <v>10</v>
      </c>
      <c r="AF12" s="43"/>
    </row>
    <row r="13" spans="1:32" ht="63.75" x14ac:dyDescent="0.2">
      <c r="A13" s="44">
        <v>5</v>
      </c>
      <c r="B13" s="20" t="s">
        <v>78</v>
      </c>
      <c r="C13" s="20" t="s">
        <v>79</v>
      </c>
      <c r="D13" s="20" t="s">
        <v>80</v>
      </c>
      <c r="E13" s="20" t="s">
        <v>44</v>
      </c>
      <c r="F13" s="20" t="s">
        <v>48</v>
      </c>
      <c r="G13" s="20" t="s">
        <v>48</v>
      </c>
      <c r="H13" s="20" t="s">
        <v>68</v>
      </c>
      <c r="I13" s="53">
        <f t="shared" si="0"/>
        <v>2</v>
      </c>
      <c r="J13" s="53"/>
      <c r="K13" s="53"/>
      <c r="L13" s="53"/>
      <c r="M13" s="53"/>
      <c r="N13" s="53"/>
      <c r="O13" s="53">
        <v>2</v>
      </c>
      <c r="P13" s="20"/>
      <c r="Q13" s="20"/>
      <c r="R13" s="20"/>
      <c r="S13" s="20"/>
      <c r="T13" s="20"/>
      <c r="U13" s="20"/>
      <c r="V13" s="53">
        <v>164004.17000000001</v>
      </c>
      <c r="W13" s="15">
        <f t="shared" si="1"/>
        <v>328008.34000000003</v>
      </c>
      <c r="X13" s="43" t="s">
        <v>10</v>
      </c>
      <c r="Y13" s="43" t="s">
        <v>51</v>
      </c>
      <c r="Z13" s="43" t="s">
        <v>10</v>
      </c>
      <c r="AA13" s="43" t="s">
        <v>10</v>
      </c>
      <c r="AB13" s="43" t="s">
        <v>10</v>
      </c>
      <c r="AC13" s="43" t="s">
        <v>10</v>
      </c>
      <c r="AD13" s="43" t="s">
        <v>10</v>
      </c>
      <c r="AE13" s="43" t="s">
        <v>10</v>
      </c>
      <c r="AF13" s="43"/>
    </row>
    <row r="14" spans="1:32" ht="89.25" x14ac:dyDescent="0.2">
      <c r="A14" s="44">
        <v>6</v>
      </c>
      <c r="B14" s="21" t="s">
        <v>81</v>
      </c>
      <c r="C14" s="20" t="s">
        <v>82</v>
      </c>
      <c r="D14" s="22" t="s">
        <v>83</v>
      </c>
      <c r="E14" s="22" t="s">
        <v>44</v>
      </c>
      <c r="F14" s="20" t="s">
        <v>50</v>
      </c>
      <c r="G14" s="20" t="s">
        <v>84</v>
      </c>
      <c r="H14" s="20" t="s">
        <v>85</v>
      </c>
      <c r="I14" s="53">
        <f t="shared" si="0"/>
        <v>20</v>
      </c>
      <c r="J14" s="20"/>
      <c r="K14" s="20"/>
      <c r="L14" s="20"/>
      <c r="M14" s="20"/>
      <c r="N14" s="20"/>
      <c r="O14" s="53">
        <v>20</v>
      </c>
      <c r="P14" s="20"/>
      <c r="Q14" s="20"/>
      <c r="R14" s="20"/>
      <c r="S14" s="20"/>
      <c r="T14" s="20"/>
      <c r="U14" s="20"/>
      <c r="V14" s="53">
        <v>53042.2</v>
      </c>
      <c r="W14" s="15">
        <f t="shared" si="1"/>
        <v>1060844</v>
      </c>
      <c r="X14" s="43" t="s">
        <v>10</v>
      </c>
      <c r="Y14" s="43" t="s">
        <v>51</v>
      </c>
      <c r="Z14" s="43" t="s">
        <v>10</v>
      </c>
      <c r="AA14" s="43" t="s">
        <v>10</v>
      </c>
      <c r="AB14" s="43" t="s">
        <v>10</v>
      </c>
      <c r="AC14" s="43" t="s">
        <v>10</v>
      </c>
      <c r="AD14" s="43" t="s">
        <v>10</v>
      </c>
      <c r="AE14" s="43" t="s">
        <v>10</v>
      </c>
      <c r="AF14" s="43"/>
    </row>
    <row r="15" spans="1:32" ht="102" x14ac:dyDescent="0.2">
      <c r="A15" s="44">
        <v>7</v>
      </c>
      <c r="B15" s="21" t="s">
        <v>86</v>
      </c>
      <c r="C15" s="20" t="s">
        <v>87</v>
      </c>
      <c r="D15" s="22" t="s">
        <v>83</v>
      </c>
      <c r="E15" s="22" t="s">
        <v>44</v>
      </c>
      <c r="F15" s="20" t="s">
        <v>50</v>
      </c>
      <c r="G15" s="22" t="s">
        <v>84</v>
      </c>
      <c r="H15" s="22" t="s">
        <v>85</v>
      </c>
      <c r="I15" s="53">
        <f t="shared" si="0"/>
        <v>1</v>
      </c>
      <c r="J15" s="22"/>
      <c r="K15" s="22"/>
      <c r="L15" s="22"/>
      <c r="M15" s="22"/>
      <c r="N15" s="22"/>
      <c r="O15" s="54">
        <v>1</v>
      </c>
      <c r="P15" s="22"/>
      <c r="Q15" s="22"/>
      <c r="R15" s="22"/>
      <c r="S15" s="22"/>
      <c r="T15" s="22"/>
      <c r="U15" s="22"/>
      <c r="V15" s="54">
        <v>2407794.4900000002</v>
      </c>
      <c r="W15" s="15">
        <f t="shared" si="1"/>
        <v>2407794.4900000002</v>
      </c>
      <c r="X15" s="43" t="s">
        <v>10</v>
      </c>
      <c r="Y15" s="43" t="s">
        <v>51</v>
      </c>
      <c r="Z15" s="43" t="s">
        <v>10</v>
      </c>
      <c r="AA15" s="43" t="s">
        <v>10</v>
      </c>
      <c r="AB15" s="43" t="s">
        <v>10</v>
      </c>
      <c r="AC15" s="43" t="s">
        <v>10</v>
      </c>
      <c r="AD15" s="43" t="s">
        <v>10</v>
      </c>
      <c r="AE15" s="43" t="s">
        <v>10</v>
      </c>
      <c r="AF15" s="43"/>
    </row>
    <row r="16" spans="1:32" ht="76.5" x14ac:dyDescent="0.2">
      <c r="A16" s="44">
        <v>8</v>
      </c>
      <c r="B16" s="20" t="s">
        <v>88</v>
      </c>
      <c r="C16" s="20" t="s">
        <v>89</v>
      </c>
      <c r="D16" s="20" t="s">
        <v>83</v>
      </c>
      <c r="E16" s="20" t="s">
        <v>44</v>
      </c>
      <c r="F16" s="20" t="s">
        <v>90</v>
      </c>
      <c r="G16" s="20" t="s">
        <v>91</v>
      </c>
      <c r="H16" s="20" t="s">
        <v>92</v>
      </c>
      <c r="I16" s="53">
        <f t="shared" si="0"/>
        <v>100</v>
      </c>
      <c r="J16" s="20"/>
      <c r="K16" s="20"/>
      <c r="L16" s="20"/>
      <c r="M16" s="20"/>
      <c r="N16" s="20"/>
      <c r="O16" s="20"/>
      <c r="P16" s="20"/>
      <c r="Q16" s="54">
        <v>100</v>
      </c>
      <c r="R16" s="20"/>
      <c r="S16" s="20"/>
      <c r="T16" s="20"/>
      <c r="U16" s="20"/>
      <c r="V16" s="54">
        <v>45384.57</v>
      </c>
      <c r="W16" s="15">
        <f t="shared" si="1"/>
        <v>4538457</v>
      </c>
      <c r="X16" s="43" t="s">
        <v>10</v>
      </c>
      <c r="Y16" s="43" t="s">
        <v>51</v>
      </c>
      <c r="Z16" s="43" t="s">
        <v>10</v>
      </c>
      <c r="AA16" s="43" t="s">
        <v>10</v>
      </c>
      <c r="AB16" s="43" t="s">
        <v>10</v>
      </c>
      <c r="AC16" s="43" t="s">
        <v>10</v>
      </c>
      <c r="AD16" s="43" t="s">
        <v>10</v>
      </c>
      <c r="AE16" s="43" t="s">
        <v>10</v>
      </c>
      <c r="AF16" s="43"/>
    </row>
    <row r="17" spans="1:32" ht="51" x14ac:dyDescent="0.2">
      <c r="A17" s="44">
        <v>9</v>
      </c>
      <c r="B17" s="20" t="s">
        <v>93</v>
      </c>
      <c r="C17" s="20" t="s">
        <v>94</v>
      </c>
      <c r="D17" s="20" t="s">
        <v>83</v>
      </c>
      <c r="E17" s="20" t="s">
        <v>44</v>
      </c>
      <c r="F17" s="20" t="s">
        <v>90</v>
      </c>
      <c r="G17" s="20" t="s">
        <v>91</v>
      </c>
      <c r="H17" s="20" t="s">
        <v>92</v>
      </c>
      <c r="I17" s="53">
        <f t="shared" si="0"/>
        <v>30</v>
      </c>
      <c r="J17" s="20"/>
      <c r="K17" s="20"/>
      <c r="L17" s="20"/>
      <c r="M17" s="20"/>
      <c r="N17" s="20"/>
      <c r="O17" s="20"/>
      <c r="P17" s="20"/>
      <c r="Q17" s="54">
        <v>30</v>
      </c>
      <c r="R17" s="20"/>
      <c r="S17" s="20"/>
      <c r="T17" s="20"/>
      <c r="U17" s="20"/>
      <c r="V17" s="54">
        <v>14926.86</v>
      </c>
      <c r="W17" s="15">
        <f t="shared" si="1"/>
        <v>447805.80000000005</v>
      </c>
      <c r="X17" s="43" t="s">
        <v>10</v>
      </c>
      <c r="Y17" s="43" t="s">
        <v>51</v>
      </c>
      <c r="Z17" s="43" t="s">
        <v>10</v>
      </c>
      <c r="AA17" s="43" t="s">
        <v>10</v>
      </c>
      <c r="AB17" s="43" t="s">
        <v>10</v>
      </c>
      <c r="AC17" s="43" t="s">
        <v>10</v>
      </c>
      <c r="AD17" s="43" t="s">
        <v>10</v>
      </c>
      <c r="AE17" s="43" t="s">
        <v>10</v>
      </c>
      <c r="AF17" s="43"/>
    </row>
    <row r="18" spans="1:32" ht="63.75" x14ac:dyDescent="0.2">
      <c r="A18" s="44">
        <v>10</v>
      </c>
      <c r="B18" s="20" t="s">
        <v>95</v>
      </c>
      <c r="C18" s="20" t="s">
        <v>96</v>
      </c>
      <c r="D18" s="20" t="s">
        <v>83</v>
      </c>
      <c r="E18" s="20" t="s">
        <v>44</v>
      </c>
      <c r="F18" s="20" t="s">
        <v>90</v>
      </c>
      <c r="G18" s="20" t="s">
        <v>91</v>
      </c>
      <c r="H18" s="20" t="s">
        <v>92</v>
      </c>
      <c r="I18" s="53">
        <f t="shared" si="0"/>
        <v>1</v>
      </c>
      <c r="J18" s="20"/>
      <c r="K18" s="20"/>
      <c r="L18" s="20"/>
      <c r="M18" s="20"/>
      <c r="N18" s="20"/>
      <c r="O18" s="20"/>
      <c r="P18" s="20"/>
      <c r="Q18" s="54">
        <v>1</v>
      </c>
      <c r="R18" s="20"/>
      <c r="S18" s="20"/>
      <c r="T18" s="20"/>
      <c r="U18" s="20"/>
      <c r="V18" s="54">
        <v>62161.06</v>
      </c>
      <c r="W18" s="15">
        <f t="shared" si="1"/>
        <v>62161.06</v>
      </c>
      <c r="X18" s="43" t="s">
        <v>10</v>
      </c>
      <c r="Y18" s="43" t="s">
        <v>51</v>
      </c>
      <c r="Z18" s="43" t="s">
        <v>10</v>
      </c>
      <c r="AA18" s="43" t="s">
        <v>10</v>
      </c>
      <c r="AB18" s="43" t="s">
        <v>10</v>
      </c>
      <c r="AC18" s="43" t="s">
        <v>10</v>
      </c>
      <c r="AD18" s="43" t="s">
        <v>10</v>
      </c>
      <c r="AE18" s="43" t="s">
        <v>10</v>
      </c>
      <c r="AF18" s="43"/>
    </row>
    <row r="19" spans="1:32" ht="51" x14ac:dyDescent="0.2">
      <c r="A19" s="44">
        <v>11</v>
      </c>
      <c r="B19" s="20" t="s">
        <v>97</v>
      </c>
      <c r="C19" s="20" t="s">
        <v>98</v>
      </c>
      <c r="D19" s="20" t="s">
        <v>83</v>
      </c>
      <c r="E19" s="20" t="s">
        <v>44</v>
      </c>
      <c r="F19" s="20" t="s">
        <v>90</v>
      </c>
      <c r="G19" s="20" t="s">
        <v>91</v>
      </c>
      <c r="H19" s="20" t="s">
        <v>92</v>
      </c>
      <c r="I19" s="53">
        <f t="shared" si="0"/>
        <v>5</v>
      </c>
      <c r="J19" s="20"/>
      <c r="K19" s="20"/>
      <c r="L19" s="20"/>
      <c r="M19" s="20"/>
      <c r="N19" s="20"/>
      <c r="O19" s="20"/>
      <c r="P19" s="20"/>
      <c r="Q19" s="54">
        <v>5</v>
      </c>
      <c r="R19" s="20"/>
      <c r="S19" s="20"/>
      <c r="T19" s="20"/>
      <c r="U19" s="20"/>
      <c r="V19" s="54">
        <v>82432.97</v>
      </c>
      <c r="W19" s="15">
        <f t="shared" si="1"/>
        <v>412164.85</v>
      </c>
      <c r="X19" s="43" t="s">
        <v>10</v>
      </c>
      <c r="Y19" s="43" t="s">
        <v>51</v>
      </c>
      <c r="Z19" s="43" t="s">
        <v>10</v>
      </c>
      <c r="AA19" s="43" t="s">
        <v>10</v>
      </c>
      <c r="AB19" s="43" t="s">
        <v>10</v>
      </c>
      <c r="AC19" s="43" t="s">
        <v>10</v>
      </c>
      <c r="AD19" s="43" t="s">
        <v>10</v>
      </c>
      <c r="AE19" s="43" t="s">
        <v>10</v>
      </c>
      <c r="AF19" s="43"/>
    </row>
    <row r="20" spans="1:32" ht="51" x14ac:dyDescent="0.2">
      <c r="A20" s="44">
        <v>12</v>
      </c>
      <c r="B20" s="20" t="s">
        <v>99</v>
      </c>
      <c r="C20" s="20" t="s">
        <v>100</v>
      </c>
      <c r="D20" s="20" t="s">
        <v>101</v>
      </c>
      <c r="E20" s="20" t="s">
        <v>44</v>
      </c>
      <c r="F20" s="20" t="s">
        <v>47</v>
      </c>
      <c r="G20" s="20" t="s">
        <v>47</v>
      </c>
      <c r="H20" s="20" t="s">
        <v>102</v>
      </c>
      <c r="I20" s="53">
        <f t="shared" si="0"/>
        <v>8</v>
      </c>
      <c r="J20" s="20"/>
      <c r="K20" s="20"/>
      <c r="L20" s="20"/>
      <c r="M20" s="20"/>
      <c r="N20" s="20"/>
      <c r="O20" s="54">
        <v>8</v>
      </c>
      <c r="P20" s="54"/>
      <c r="Q20" s="54"/>
      <c r="R20" s="54"/>
      <c r="S20" s="54"/>
      <c r="T20" s="54"/>
      <c r="U20" s="54"/>
      <c r="V20" s="53">
        <v>60295.88</v>
      </c>
      <c r="W20" s="15">
        <f t="shared" si="1"/>
        <v>482367.04</v>
      </c>
      <c r="X20" s="43" t="s">
        <v>10</v>
      </c>
      <c r="Y20" s="43" t="s">
        <v>51</v>
      </c>
      <c r="Z20" s="43" t="s">
        <v>10</v>
      </c>
      <c r="AA20" s="43" t="s">
        <v>10</v>
      </c>
      <c r="AB20" s="43" t="s">
        <v>10</v>
      </c>
      <c r="AC20" s="43" t="s">
        <v>10</v>
      </c>
      <c r="AD20" s="43" t="s">
        <v>10</v>
      </c>
      <c r="AE20" s="43" t="s">
        <v>10</v>
      </c>
      <c r="AF20" s="43"/>
    </row>
    <row r="21" spans="1:32" ht="51" x14ac:dyDescent="0.2">
      <c r="A21" s="44">
        <v>13</v>
      </c>
      <c r="B21" s="20" t="s">
        <v>103</v>
      </c>
      <c r="C21" s="20" t="s">
        <v>104</v>
      </c>
      <c r="D21" s="20" t="s">
        <v>105</v>
      </c>
      <c r="E21" s="20" t="s">
        <v>44</v>
      </c>
      <c r="F21" s="20" t="s">
        <v>47</v>
      </c>
      <c r="G21" s="20" t="s">
        <v>47</v>
      </c>
      <c r="H21" s="20" t="s">
        <v>102</v>
      </c>
      <c r="I21" s="53">
        <f t="shared" si="0"/>
        <v>3</v>
      </c>
      <c r="J21" s="20"/>
      <c r="K21" s="20"/>
      <c r="L21" s="20"/>
      <c r="M21" s="20"/>
      <c r="N21" s="20"/>
      <c r="O21" s="54"/>
      <c r="P21" s="54">
        <v>3</v>
      </c>
      <c r="Q21" s="54"/>
      <c r="R21" s="54"/>
      <c r="S21" s="54"/>
      <c r="T21" s="54"/>
      <c r="U21" s="54"/>
      <c r="V21" s="53">
        <v>238380</v>
      </c>
      <c r="W21" s="15">
        <f t="shared" si="1"/>
        <v>715140</v>
      </c>
      <c r="X21" s="43" t="s">
        <v>10</v>
      </c>
      <c r="Y21" s="43" t="s">
        <v>51</v>
      </c>
      <c r="Z21" s="43" t="s">
        <v>10</v>
      </c>
      <c r="AA21" s="43" t="s">
        <v>10</v>
      </c>
      <c r="AB21" s="43" t="s">
        <v>10</v>
      </c>
      <c r="AC21" s="43" t="s">
        <v>10</v>
      </c>
      <c r="AD21" s="43" t="s">
        <v>10</v>
      </c>
      <c r="AE21" s="43" t="s">
        <v>10</v>
      </c>
      <c r="AF21" s="43"/>
    </row>
    <row r="22" spans="1:32" ht="51" x14ac:dyDescent="0.2">
      <c r="A22" s="44">
        <v>14</v>
      </c>
      <c r="B22" s="20" t="s">
        <v>106</v>
      </c>
      <c r="C22" s="20" t="s">
        <v>107</v>
      </c>
      <c r="D22" s="20" t="s">
        <v>108</v>
      </c>
      <c r="E22" s="20" t="s">
        <v>44</v>
      </c>
      <c r="F22" s="20" t="s">
        <v>47</v>
      </c>
      <c r="G22" s="20" t="s">
        <v>47</v>
      </c>
      <c r="H22" s="20" t="s">
        <v>102</v>
      </c>
      <c r="I22" s="53">
        <f t="shared" si="0"/>
        <v>3</v>
      </c>
      <c r="J22" s="20"/>
      <c r="K22" s="20"/>
      <c r="L22" s="20"/>
      <c r="M22" s="20"/>
      <c r="N22" s="20"/>
      <c r="O22" s="54"/>
      <c r="P22" s="54"/>
      <c r="Q22" s="54">
        <v>3</v>
      </c>
      <c r="R22" s="54"/>
      <c r="S22" s="54"/>
      <c r="T22" s="54"/>
      <c r="U22" s="54"/>
      <c r="V22" s="53">
        <v>68678.75</v>
      </c>
      <c r="W22" s="15">
        <f t="shared" si="1"/>
        <v>206036.25</v>
      </c>
      <c r="X22" s="43" t="s">
        <v>10</v>
      </c>
      <c r="Y22" s="43" t="s">
        <v>51</v>
      </c>
      <c r="Z22" s="43" t="s">
        <v>10</v>
      </c>
      <c r="AA22" s="43" t="s">
        <v>10</v>
      </c>
      <c r="AB22" s="43" t="s">
        <v>10</v>
      </c>
      <c r="AC22" s="43" t="s">
        <v>10</v>
      </c>
      <c r="AD22" s="43" t="s">
        <v>10</v>
      </c>
      <c r="AE22" s="43" t="s">
        <v>10</v>
      </c>
      <c r="AF22" s="43"/>
    </row>
    <row r="23" spans="1:32" ht="51" x14ac:dyDescent="0.2">
      <c r="A23" s="44">
        <v>15</v>
      </c>
      <c r="B23" s="20" t="s">
        <v>109</v>
      </c>
      <c r="C23" s="20" t="s">
        <v>110</v>
      </c>
      <c r="D23" s="20" t="s">
        <v>111</v>
      </c>
      <c r="E23" s="20" t="s">
        <v>44</v>
      </c>
      <c r="F23" s="20" t="s">
        <v>47</v>
      </c>
      <c r="G23" s="20" t="s">
        <v>47</v>
      </c>
      <c r="H23" s="20" t="s">
        <v>102</v>
      </c>
      <c r="I23" s="53">
        <f t="shared" si="0"/>
        <v>2</v>
      </c>
      <c r="J23" s="20"/>
      <c r="K23" s="20"/>
      <c r="L23" s="20"/>
      <c r="M23" s="20"/>
      <c r="N23" s="20"/>
      <c r="O23" s="54"/>
      <c r="P23" s="54"/>
      <c r="Q23" s="54"/>
      <c r="R23" s="54">
        <v>2</v>
      </c>
      <c r="S23" s="54"/>
      <c r="T23" s="54"/>
      <c r="U23" s="54"/>
      <c r="V23" s="53">
        <v>100508.75</v>
      </c>
      <c r="W23" s="15">
        <f t="shared" si="1"/>
        <v>201017.5</v>
      </c>
      <c r="X23" s="43" t="s">
        <v>10</v>
      </c>
      <c r="Y23" s="43" t="s">
        <v>51</v>
      </c>
      <c r="Z23" s="43" t="s">
        <v>10</v>
      </c>
      <c r="AA23" s="43" t="s">
        <v>10</v>
      </c>
      <c r="AB23" s="43" t="s">
        <v>10</v>
      </c>
      <c r="AC23" s="43" t="s">
        <v>10</v>
      </c>
      <c r="AD23" s="43" t="s">
        <v>10</v>
      </c>
      <c r="AE23" s="43" t="s">
        <v>10</v>
      </c>
      <c r="AF23" s="43"/>
    </row>
    <row r="24" spans="1:32" ht="51" x14ac:dyDescent="0.2">
      <c r="A24" s="44">
        <v>16</v>
      </c>
      <c r="B24" s="20" t="s">
        <v>112</v>
      </c>
      <c r="C24" s="20" t="s">
        <v>113</v>
      </c>
      <c r="D24" s="20" t="s">
        <v>114</v>
      </c>
      <c r="E24" s="20" t="s">
        <v>44</v>
      </c>
      <c r="F24" s="20" t="s">
        <v>47</v>
      </c>
      <c r="G24" s="20" t="s">
        <v>47</v>
      </c>
      <c r="H24" s="20" t="s">
        <v>102</v>
      </c>
      <c r="I24" s="53">
        <f t="shared" si="0"/>
        <v>15</v>
      </c>
      <c r="J24" s="20"/>
      <c r="K24" s="20"/>
      <c r="L24" s="20"/>
      <c r="M24" s="20"/>
      <c r="N24" s="20"/>
      <c r="O24" s="54">
        <v>15</v>
      </c>
      <c r="P24" s="54"/>
      <c r="Q24" s="54"/>
      <c r="R24" s="54"/>
      <c r="S24" s="54"/>
      <c r="T24" s="54"/>
      <c r="U24" s="54"/>
      <c r="V24" s="53">
        <v>14944.08</v>
      </c>
      <c r="W24" s="15">
        <f t="shared" si="1"/>
        <v>224161.2</v>
      </c>
      <c r="X24" s="43" t="s">
        <v>10</v>
      </c>
      <c r="Y24" s="43" t="s">
        <v>51</v>
      </c>
      <c r="Z24" s="43" t="s">
        <v>10</v>
      </c>
      <c r="AA24" s="43" t="s">
        <v>10</v>
      </c>
      <c r="AB24" s="43" t="s">
        <v>10</v>
      </c>
      <c r="AC24" s="43" t="s">
        <v>10</v>
      </c>
      <c r="AD24" s="43" t="s">
        <v>10</v>
      </c>
      <c r="AE24" s="43" t="s">
        <v>10</v>
      </c>
      <c r="AF24" s="43"/>
    </row>
    <row r="25" spans="1:32" ht="51" x14ac:dyDescent="0.2">
      <c r="A25" s="44">
        <v>17</v>
      </c>
      <c r="B25" s="20" t="s">
        <v>115</v>
      </c>
      <c r="C25" s="20" t="s">
        <v>116</v>
      </c>
      <c r="D25" s="20" t="s">
        <v>117</v>
      </c>
      <c r="E25" s="20" t="s">
        <v>44</v>
      </c>
      <c r="F25" s="20" t="s">
        <v>47</v>
      </c>
      <c r="G25" s="20" t="s">
        <v>47</v>
      </c>
      <c r="H25" s="20" t="s">
        <v>102</v>
      </c>
      <c r="I25" s="53">
        <f t="shared" si="0"/>
        <v>15</v>
      </c>
      <c r="J25" s="20"/>
      <c r="K25" s="20"/>
      <c r="L25" s="20"/>
      <c r="M25" s="20"/>
      <c r="N25" s="20"/>
      <c r="O25" s="54"/>
      <c r="P25" s="54">
        <v>15</v>
      </c>
      <c r="Q25" s="54"/>
      <c r="R25" s="54"/>
      <c r="S25" s="54"/>
      <c r="T25" s="54"/>
      <c r="U25" s="54"/>
      <c r="V25" s="53">
        <v>19701.46</v>
      </c>
      <c r="W25" s="15">
        <f t="shared" si="1"/>
        <v>295521.89999999997</v>
      </c>
      <c r="X25" s="43" t="s">
        <v>10</v>
      </c>
      <c r="Y25" s="43" t="s">
        <v>51</v>
      </c>
      <c r="Z25" s="43" t="s">
        <v>10</v>
      </c>
      <c r="AA25" s="43" t="s">
        <v>10</v>
      </c>
      <c r="AB25" s="43" t="s">
        <v>10</v>
      </c>
      <c r="AC25" s="43" t="s">
        <v>10</v>
      </c>
      <c r="AD25" s="43" t="s">
        <v>10</v>
      </c>
      <c r="AE25" s="43" t="s">
        <v>10</v>
      </c>
      <c r="AF25" s="43"/>
    </row>
    <row r="26" spans="1:32" ht="51" x14ac:dyDescent="0.2">
      <c r="A26" s="44">
        <v>18</v>
      </c>
      <c r="B26" s="20" t="s">
        <v>118</v>
      </c>
      <c r="C26" s="20" t="s">
        <v>119</v>
      </c>
      <c r="D26" s="20" t="s">
        <v>120</v>
      </c>
      <c r="E26" s="20" t="s">
        <v>44</v>
      </c>
      <c r="F26" s="20" t="s">
        <v>47</v>
      </c>
      <c r="G26" s="20" t="s">
        <v>47</v>
      </c>
      <c r="H26" s="20" t="s">
        <v>102</v>
      </c>
      <c r="I26" s="53">
        <f t="shared" si="0"/>
        <v>4</v>
      </c>
      <c r="J26" s="20"/>
      <c r="K26" s="20"/>
      <c r="L26" s="20"/>
      <c r="M26" s="20"/>
      <c r="N26" s="20"/>
      <c r="O26" s="54"/>
      <c r="P26" s="54"/>
      <c r="Q26" s="54">
        <v>4</v>
      </c>
      <c r="R26" s="54"/>
      <c r="S26" s="54"/>
      <c r="T26" s="54"/>
      <c r="U26" s="54"/>
      <c r="V26" s="53">
        <v>18985.900000000001</v>
      </c>
      <c r="W26" s="15">
        <f t="shared" si="1"/>
        <v>75943.600000000006</v>
      </c>
      <c r="X26" s="43" t="s">
        <v>10</v>
      </c>
      <c r="Y26" s="43" t="s">
        <v>51</v>
      </c>
      <c r="Z26" s="43" t="s">
        <v>10</v>
      </c>
      <c r="AA26" s="43" t="s">
        <v>10</v>
      </c>
      <c r="AB26" s="43" t="s">
        <v>10</v>
      </c>
      <c r="AC26" s="43" t="s">
        <v>10</v>
      </c>
      <c r="AD26" s="43" t="s">
        <v>10</v>
      </c>
      <c r="AE26" s="43" t="s">
        <v>10</v>
      </c>
      <c r="AF26" s="43"/>
    </row>
    <row r="27" spans="1:32" ht="63.75" x14ac:dyDescent="0.2">
      <c r="A27" s="44">
        <v>19</v>
      </c>
      <c r="B27" s="20" t="s">
        <v>121</v>
      </c>
      <c r="C27" s="20" t="s">
        <v>122</v>
      </c>
      <c r="D27" s="20" t="s">
        <v>123</v>
      </c>
      <c r="E27" s="20" t="s">
        <v>44</v>
      </c>
      <c r="F27" s="20" t="s">
        <v>47</v>
      </c>
      <c r="G27" s="20" t="s">
        <v>47</v>
      </c>
      <c r="H27" s="20" t="s">
        <v>102</v>
      </c>
      <c r="I27" s="53">
        <f t="shared" si="0"/>
        <v>32</v>
      </c>
      <c r="J27" s="20"/>
      <c r="K27" s="20"/>
      <c r="L27" s="20"/>
      <c r="M27" s="20"/>
      <c r="N27" s="20"/>
      <c r="O27" s="54"/>
      <c r="P27" s="54"/>
      <c r="Q27" s="54"/>
      <c r="R27" s="54">
        <v>32</v>
      </c>
      <c r="S27" s="54"/>
      <c r="T27" s="54"/>
      <c r="U27" s="54"/>
      <c r="V27" s="53">
        <v>25069.34</v>
      </c>
      <c r="W27" s="15">
        <f t="shared" si="1"/>
        <v>802218.88</v>
      </c>
      <c r="X27" s="43" t="s">
        <v>10</v>
      </c>
      <c r="Y27" s="43" t="s">
        <v>51</v>
      </c>
      <c r="Z27" s="43" t="s">
        <v>10</v>
      </c>
      <c r="AA27" s="43" t="s">
        <v>10</v>
      </c>
      <c r="AB27" s="43" t="s">
        <v>10</v>
      </c>
      <c r="AC27" s="43" t="s">
        <v>10</v>
      </c>
      <c r="AD27" s="43" t="s">
        <v>10</v>
      </c>
      <c r="AE27" s="43" t="s">
        <v>10</v>
      </c>
      <c r="AF27" s="43"/>
    </row>
    <row r="28" spans="1:32" ht="51" x14ac:dyDescent="0.2">
      <c r="A28" s="44">
        <v>20</v>
      </c>
      <c r="B28" s="20" t="s">
        <v>124</v>
      </c>
      <c r="C28" s="20" t="s">
        <v>125</v>
      </c>
      <c r="D28" s="20" t="s">
        <v>126</v>
      </c>
      <c r="E28" s="20" t="s">
        <v>44</v>
      </c>
      <c r="F28" s="20" t="s">
        <v>47</v>
      </c>
      <c r="G28" s="20" t="s">
        <v>47</v>
      </c>
      <c r="H28" s="20" t="s">
        <v>102</v>
      </c>
      <c r="I28" s="53">
        <f t="shared" si="0"/>
        <v>1</v>
      </c>
      <c r="J28" s="20"/>
      <c r="K28" s="20"/>
      <c r="L28" s="20"/>
      <c r="M28" s="20"/>
      <c r="N28" s="20"/>
      <c r="O28" s="54">
        <v>1</v>
      </c>
      <c r="P28" s="54"/>
      <c r="Q28" s="54"/>
      <c r="R28" s="54"/>
      <c r="S28" s="54"/>
      <c r="T28" s="54"/>
      <c r="U28" s="54"/>
      <c r="V28" s="53">
        <v>1671341.14</v>
      </c>
      <c r="W28" s="15">
        <f t="shared" si="1"/>
        <v>1671341.14</v>
      </c>
      <c r="X28" s="43" t="s">
        <v>10</v>
      </c>
      <c r="Y28" s="43" t="s">
        <v>51</v>
      </c>
      <c r="Z28" s="43" t="s">
        <v>10</v>
      </c>
      <c r="AA28" s="43" t="s">
        <v>10</v>
      </c>
      <c r="AB28" s="43" t="s">
        <v>10</v>
      </c>
      <c r="AC28" s="43" t="s">
        <v>10</v>
      </c>
      <c r="AD28" s="43" t="s">
        <v>10</v>
      </c>
      <c r="AE28" s="43" t="s">
        <v>10</v>
      </c>
      <c r="AF28" s="43"/>
    </row>
    <row r="29" spans="1:32" ht="51" x14ac:dyDescent="0.2">
      <c r="A29" s="44">
        <v>21</v>
      </c>
      <c r="B29" s="20" t="s">
        <v>127</v>
      </c>
      <c r="C29" s="20" t="s">
        <v>128</v>
      </c>
      <c r="D29" s="20" t="s">
        <v>129</v>
      </c>
      <c r="E29" s="20" t="s">
        <v>44</v>
      </c>
      <c r="F29" s="20" t="s">
        <v>47</v>
      </c>
      <c r="G29" s="20" t="s">
        <v>47</v>
      </c>
      <c r="H29" s="20" t="s">
        <v>102</v>
      </c>
      <c r="I29" s="53">
        <f t="shared" si="0"/>
        <v>2</v>
      </c>
      <c r="J29" s="20"/>
      <c r="K29" s="20"/>
      <c r="L29" s="20"/>
      <c r="M29" s="20"/>
      <c r="N29" s="20"/>
      <c r="O29" s="54"/>
      <c r="P29" s="54">
        <v>2</v>
      </c>
      <c r="Q29" s="54"/>
      <c r="R29" s="54"/>
      <c r="S29" s="54"/>
      <c r="T29" s="54"/>
      <c r="U29" s="54"/>
      <c r="V29" s="53">
        <v>1065998.08</v>
      </c>
      <c r="W29" s="15">
        <f t="shared" si="1"/>
        <v>2131996.16</v>
      </c>
      <c r="X29" s="43" t="s">
        <v>10</v>
      </c>
      <c r="Y29" s="43" t="s">
        <v>51</v>
      </c>
      <c r="Z29" s="43" t="s">
        <v>10</v>
      </c>
      <c r="AA29" s="43" t="s">
        <v>10</v>
      </c>
      <c r="AB29" s="43" t="s">
        <v>10</v>
      </c>
      <c r="AC29" s="43" t="s">
        <v>10</v>
      </c>
      <c r="AD29" s="43" t="s">
        <v>10</v>
      </c>
      <c r="AE29" s="43" t="s">
        <v>10</v>
      </c>
      <c r="AF29" s="43"/>
    </row>
    <row r="30" spans="1:32" ht="51" x14ac:dyDescent="0.2">
      <c r="A30" s="44">
        <v>22</v>
      </c>
      <c r="B30" s="20" t="s">
        <v>130</v>
      </c>
      <c r="C30" s="20" t="s">
        <v>131</v>
      </c>
      <c r="D30" s="20" t="s">
        <v>67</v>
      </c>
      <c r="E30" s="20" t="s">
        <v>44</v>
      </c>
      <c r="F30" s="20" t="s">
        <v>49</v>
      </c>
      <c r="G30" s="20" t="s">
        <v>49</v>
      </c>
      <c r="H30" s="20" t="s">
        <v>132</v>
      </c>
      <c r="I30" s="53">
        <f t="shared" si="0"/>
        <v>3</v>
      </c>
      <c r="J30" s="20"/>
      <c r="K30" s="20"/>
      <c r="L30" s="20"/>
      <c r="M30" s="20"/>
      <c r="N30" s="20"/>
      <c r="O30" s="54">
        <v>3</v>
      </c>
      <c r="P30" s="20"/>
      <c r="Q30" s="20"/>
      <c r="R30" s="20"/>
      <c r="S30" s="20"/>
      <c r="T30" s="20"/>
      <c r="U30" s="20"/>
      <c r="V30" s="53">
        <v>80079.8</v>
      </c>
      <c r="W30" s="15">
        <f t="shared" si="1"/>
        <v>240239.40000000002</v>
      </c>
      <c r="X30" s="43" t="s">
        <v>10</v>
      </c>
      <c r="Y30" s="43" t="s">
        <v>51</v>
      </c>
      <c r="Z30" s="43" t="s">
        <v>10</v>
      </c>
      <c r="AA30" s="43" t="s">
        <v>10</v>
      </c>
      <c r="AB30" s="43" t="s">
        <v>10</v>
      </c>
      <c r="AC30" s="43" t="s">
        <v>10</v>
      </c>
      <c r="AD30" s="43" t="s">
        <v>10</v>
      </c>
      <c r="AE30" s="43" t="s">
        <v>10</v>
      </c>
      <c r="AF30" s="43"/>
    </row>
    <row r="31" spans="1:32" ht="51" x14ac:dyDescent="0.2">
      <c r="A31" s="44">
        <v>23</v>
      </c>
      <c r="B31" s="20" t="s">
        <v>103</v>
      </c>
      <c r="C31" s="20" t="s">
        <v>133</v>
      </c>
      <c r="D31" s="20" t="s">
        <v>71</v>
      </c>
      <c r="E31" s="20" t="s">
        <v>44</v>
      </c>
      <c r="F31" s="20" t="s">
        <v>49</v>
      </c>
      <c r="G31" s="20" t="s">
        <v>49</v>
      </c>
      <c r="H31" s="20" t="s">
        <v>132</v>
      </c>
      <c r="I31" s="53">
        <f t="shared" si="0"/>
        <v>1</v>
      </c>
      <c r="J31" s="20"/>
      <c r="K31" s="20"/>
      <c r="L31" s="20"/>
      <c r="M31" s="20"/>
      <c r="N31" s="20"/>
      <c r="O31" s="54">
        <v>1</v>
      </c>
      <c r="P31" s="20"/>
      <c r="Q31" s="20"/>
      <c r="R31" s="20"/>
      <c r="S31" s="20"/>
      <c r="T31" s="20"/>
      <c r="U31" s="20"/>
      <c r="V31" s="53">
        <v>224648.55</v>
      </c>
      <c r="W31" s="15">
        <f t="shared" si="1"/>
        <v>224648.55</v>
      </c>
      <c r="X31" s="43" t="s">
        <v>10</v>
      </c>
      <c r="Y31" s="43" t="s">
        <v>51</v>
      </c>
      <c r="Z31" s="43" t="s">
        <v>10</v>
      </c>
      <c r="AA31" s="43" t="s">
        <v>10</v>
      </c>
      <c r="AB31" s="43" t="s">
        <v>10</v>
      </c>
      <c r="AC31" s="43" t="s">
        <v>10</v>
      </c>
      <c r="AD31" s="43" t="s">
        <v>10</v>
      </c>
      <c r="AE31" s="43" t="s">
        <v>10</v>
      </c>
      <c r="AF31" s="43"/>
    </row>
    <row r="32" spans="1:32" ht="63.75" x14ac:dyDescent="0.2">
      <c r="A32" s="44">
        <v>24</v>
      </c>
      <c r="B32" s="22" t="s">
        <v>134</v>
      </c>
      <c r="C32" s="22" t="s">
        <v>135</v>
      </c>
      <c r="D32" s="22" t="s">
        <v>74</v>
      </c>
      <c r="E32" s="20" t="s">
        <v>44</v>
      </c>
      <c r="F32" s="20" t="s">
        <v>49</v>
      </c>
      <c r="G32" s="20" t="s">
        <v>49</v>
      </c>
      <c r="H32" s="20" t="s">
        <v>132</v>
      </c>
      <c r="I32" s="53">
        <f t="shared" si="0"/>
        <v>5</v>
      </c>
      <c r="J32" s="22"/>
      <c r="K32" s="22"/>
      <c r="L32" s="22"/>
      <c r="M32" s="22"/>
      <c r="N32" s="22"/>
      <c r="O32" s="54">
        <v>5</v>
      </c>
      <c r="P32" s="22"/>
      <c r="Q32" s="22"/>
      <c r="R32" s="22"/>
      <c r="S32" s="22"/>
      <c r="T32" s="22"/>
      <c r="U32" s="22"/>
      <c r="V32" s="54">
        <v>72427.78</v>
      </c>
      <c r="W32" s="15">
        <f t="shared" ref="W32:W56" si="2">I32*V32</f>
        <v>362138.9</v>
      </c>
      <c r="X32" s="43" t="s">
        <v>10</v>
      </c>
      <c r="Y32" s="43" t="s">
        <v>51</v>
      </c>
      <c r="Z32" s="43" t="s">
        <v>10</v>
      </c>
      <c r="AA32" s="43" t="s">
        <v>10</v>
      </c>
      <c r="AB32" s="43" t="s">
        <v>10</v>
      </c>
      <c r="AC32" s="43" t="s">
        <v>10</v>
      </c>
      <c r="AD32" s="43" t="s">
        <v>10</v>
      </c>
      <c r="AE32" s="43" t="s">
        <v>10</v>
      </c>
      <c r="AF32" s="43"/>
    </row>
    <row r="33" spans="1:32" ht="76.5" x14ac:dyDescent="0.2">
      <c r="A33" s="44">
        <v>25</v>
      </c>
      <c r="B33" s="23" t="s">
        <v>136</v>
      </c>
      <c r="C33" s="23" t="s">
        <v>137</v>
      </c>
      <c r="D33" s="23" t="s">
        <v>138</v>
      </c>
      <c r="E33" s="21" t="s">
        <v>44</v>
      </c>
      <c r="F33" s="20" t="s">
        <v>139</v>
      </c>
      <c r="G33" s="20" t="s">
        <v>56</v>
      </c>
      <c r="H33" s="24" t="s">
        <v>140</v>
      </c>
      <c r="I33" s="53">
        <f t="shared" si="0"/>
        <v>5</v>
      </c>
      <c r="J33" s="23"/>
      <c r="K33" s="23"/>
      <c r="L33" s="23"/>
      <c r="M33" s="23"/>
      <c r="N33" s="23"/>
      <c r="O33" s="55"/>
      <c r="P33" s="56">
        <v>5</v>
      </c>
      <c r="Q33" s="23"/>
      <c r="R33" s="23"/>
      <c r="S33" s="23"/>
      <c r="T33" s="23"/>
      <c r="U33" s="23"/>
      <c r="V33" s="55">
        <v>39426.769999999997</v>
      </c>
      <c r="W33" s="15">
        <f t="shared" si="2"/>
        <v>197133.84999999998</v>
      </c>
      <c r="X33" s="43" t="s">
        <v>10</v>
      </c>
      <c r="Y33" s="43" t="s">
        <v>51</v>
      </c>
      <c r="Z33" s="43" t="s">
        <v>10</v>
      </c>
      <c r="AA33" s="43" t="s">
        <v>10</v>
      </c>
      <c r="AB33" s="43" t="s">
        <v>10</v>
      </c>
      <c r="AC33" s="43" t="s">
        <v>10</v>
      </c>
      <c r="AD33" s="43" t="s">
        <v>10</v>
      </c>
      <c r="AE33" s="43" t="s">
        <v>10</v>
      </c>
      <c r="AF33" s="43"/>
    </row>
    <row r="34" spans="1:32" ht="51" x14ac:dyDescent="0.2">
      <c r="A34" s="44">
        <v>26</v>
      </c>
      <c r="B34" s="23" t="s">
        <v>141</v>
      </c>
      <c r="C34" s="23" t="s">
        <v>142</v>
      </c>
      <c r="D34" s="23" t="s">
        <v>138</v>
      </c>
      <c r="E34" s="21" t="s">
        <v>44</v>
      </c>
      <c r="F34" s="20" t="s">
        <v>139</v>
      </c>
      <c r="G34" s="20" t="s">
        <v>56</v>
      </c>
      <c r="H34" s="24" t="s">
        <v>140</v>
      </c>
      <c r="I34" s="53">
        <f t="shared" si="0"/>
        <v>2</v>
      </c>
      <c r="J34" s="23"/>
      <c r="K34" s="23"/>
      <c r="L34" s="23"/>
      <c r="M34" s="23"/>
      <c r="N34" s="23"/>
      <c r="O34" s="55"/>
      <c r="P34" s="56">
        <v>2</v>
      </c>
      <c r="Q34" s="23"/>
      <c r="R34" s="23"/>
      <c r="S34" s="23"/>
      <c r="T34" s="23"/>
      <c r="U34" s="23"/>
      <c r="V34" s="55">
        <v>55073.75</v>
      </c>
      <c r="W34" s="15">
        <f t="shared" si="2"/>
        <v>110147.5</v>
      </c>
      <c r="X34" s="43" t="s">
        <v>10</v>
      </c>
      <c r="Y34" s="43" t="s">
        <v>51</v>
      </c>
      <c r="Z34" s="43" t="s">
        <v>10</v>
      </c>
      <c r="AA34" s="43" t="s">
        <v>10</v>
      </c>
      <c r="AB34" s="43" t="s">
        <v>10</v>
      </c>
      <c r="AC34" s="43" t="s">
        <v>10</v>
      </c>
      <c r="AD34" s="43" t="s">
        <v>10</v>
      </c>
      <c r="AE34" s="43" t="s">
        <v>10</v>
      </c>
      <c r="AF34" s="43"/>
    </row>
    <row r="35" spans="1:32" ht="89.25" x14ac:dyDescent="0.2">
      <c r="A35" s="44">
        <v>27</v>
      </c>
      <c r="B35" s="25" t="s">
        <v>143</v>
      </c>
      <c r="C35" s="26" t="s">
        <v>144</v>
      </c>
      <c r="D35" s="27" t="s">
        <v>83</v>
      </c>
      <c r="E35" s="20" t="s">
        <v>44</v>
      </c>
      <c r="F35" s="20" t="s">
        <v>57</v>
      </c>
      <c r="G35" s="20" t="s">
        <v>58</v>
      </c>
      <c r="H35" s="20" t="s">
        <v>59</v>
      </c>
      <c r="I35" s="53">
        <f t="shared" si="0"/>
        <v>28</v>
      </c>
      <c r="J35" s="57"/>
      <c r="K35" s="57"/>
      <c r="L35" s="57"/>
      <c r="M35" s="57"/>
      <c r="N35" s="57"/>
      <c r="O35" s="58">
        <v>28</v>
      </c>
      <c r="P35" s="57"/>
      <c r="Q35" s="57"/>
      <c r="R35" s="57"/>
      <c r="S35" s="57"/>
      <c r="T35" s="57"/>
      <c r="U35" s="57"/>
      <c r="V35" s="60">
        <v>62436.29</v>
      </c>
      <c r="W35" s="15">
        <f t="shared" si="2"/>
        <v>1748216.12</v>
      </c>
      <c r="X35" s="43" t="s">
        <v>10</v>
      </c>
      <c r="Y35" s="43" t="s">
        <v>51</v>
      </c>
      <c r="Z35" s="43" t="s">
        <v>10</v>
      </c>
      <c r="AA35" s="43" t="s">
        <v>10</v>
      </c>
      <c r="AB35" s="43" t="s">
        <v>10</v>
      </c>
      <c r="AC35" s="43" t="s">
        <v>10</v>
      </c>
      <c r="AD35" s="43" t="s">
        <v>10</v>
      </c>
      <c r="AE35" s="43" t="s">
        <v>10</v>
      </c>
      <c r="AF35" s="43"/>
    </row>
    <row r="36" spans="1:32" ht="102" x14ac:dyDescent="0.2">
      <c r="A36" s="44">
        <v>28</v>
      </c>
      <c r="B36" s="23" t="s">
        <v>145</v>
      </c>
      <c r="C36" s="21" t="s">
        <v>146</v>
      </c>
      <c r="D36" s="20" t="s">
        <v>83</v>
      </c>
      <c r="E36" s="20" t="s">
        <v>44</v>
      </c>
      <c r="F36" s="20" t="s">
        <v>57</v>
      </c>
      <c r="G36" s="20" t="s">
        <v>58</v>
      </c>
      <c r="H36" s="20" t="s">
        <v>59</v>
      </c>
      <c r="I36" s="53">
        <f t="shared" si="0"/>
        <v>2</v>
      </c>
      <c r="J36" s="59"/>
      <c r="K36" s="59"/>
      <c r="L36" s="59"/>
      <c r="M36" s="59"/>
      <c r="N36" s="59"/>
      <c r="O36" s="54">
        <v>2</v>
      </c>
      <c r="P36" s="59"/>
      <c r="Q36" s="59"/>
      <c r="R36" s="59"/>
      <c r="S36" s="59"/>
      <c r="T36" s="59"/>
      <c r="U36" s="59"/>
      <c r="V36" s="53">
        <v>63729.38</v>
      </c>
      <c r="W36" s="15">
        <f t="shared" si="2"/>
        <v>127458.76</v>
      </c>
      <c r="X36" s="43" t="s">
        <v>10</v>
      </c>
      <c r="Y36" s="43" t="s">
        <v>51</v>
      </c>
      <c r="Z36" s="43" t="s">
        <v>10</v>
      </c>
      <c r="AA36" s="43" t="s">
        <v>10</v>
      </c>
      <c r="AB36" s="43" t="s">
        <v>10</v>
      </c>
      <c r="AC36" s="43" t="s">
        <v>10</v>
      </c>
      <c r="AD36" s="43" t="s">
        <v>10</v>
      </c>
      <c r="AE36" s="43" t="s">
        <v>10</v>
      </c>
      <c r="AF36" s="43"/>
    </row>
    <row r="37" spans="1:32" ht="63.75" x14ac:dyDescent="0.2">
      <c r="A37" s="44">
        <v>29</v>
      </c>
      <c r="B37" s="23" t="s">
        <v>147</v>
      </c>
      <c r="C37" s="21" t="s">
        <v>148</v>
      </c>
      <c r="D37" s="20" t="s">
        <v>83</v>
      </c>
      <c r="E37" s="20" t="s">
        <v>44</v>
      </c>
      <c r="F37" s="20" t="s">
        <v>57</v>
      </c>
      <c r="G37" s="20" t="s">
        <v>58</v>
      </c>
      <c r="H37" s="20" t="s">
        <v>59</v>
      </c>
      <c r="I37" s="53">
        <f t="shared" si="0"/>
        <v>12</v>
      </c>
      <c r="J37" s="59"/>
      <c r="K37" s="59"/>
      <c r="L37" s="59"/>
      <c r="M37" s="59"/>
      <c r="N37" s="59"/>
      <c r="O37" s="54">
        <v>12</v>
      </c>
      <c r="P37" s="59"/>
      <c r="Q37" s="59"/>
      <c r="R37" s="59"/>
      <c r="S37" s="59"/>
      <c r="T37" s="59"/>
      <c r="U37" s="59"/>
      <c r="V37" s="53">
        <v>80336.63</v>
      </c>
      <c r="W37" s="15">
        <f t="shared" si="2"/>
        <v>964039.56</v>
      </c>
      <c r="X37" s="43" t="s">
        <v>10</v>
      </c>
      <c r="Y37" s="43" t="s">
        <v>51</v>
      </c>
      <c r="Z37" s="43" t="s">
        <v>10</v>
      </c>
      <c r="AA37" s="43" t="s">
        <v>10</v>
      </c>
      <c r="AB37" s="43" t="s">
        <v>10</v>
      </c>
      <c r="AC37" s="43" t="s">
        <v>10</v>
      </c>
      <c r="AD37" s="43" t="s">
        <v>10</v>
      </c>
      <c r="AE37" s="43" t="s">
        <v>10</v>
      </c>
      <c r="AF37" s="43"/>
    </row>
    <row r="38" spans="1:32" ht="63.75" x14ac:dyDescent="0.2">
      <c r="A38" s="44">
        <v>30</v>
      </c>
      <c r="B38" s="23" t="s">
        <v>149</v>
      </c>
      <c r="C38" s="21" t="s">
        <v>150</v>
      </c>
      <c r="D38" s="20" t="s">
        <v>83</v>
      </c>
      <c r="E38" s="20" t="s">
        <v>44</v>
      </c>
      <c r="F38" s="20" t="s">
        <v>57</v>
      </c>
      <c r="G38" s="20" t="s">
        <v>58</v>
      </c>
      <c r="H38" s="20" t="s">
        <v>59</v>
      </c>
      <c r="I38" s="53">
        <f t="shared" si="0"/>
        <v>1</v>
      </c>
      <c r="J38" s="59"/>
      <c r="K38" s="59"/>
      <c r="L38" s="59"/>
      <c r="M38" s="59"/>
      <c r="N38" s="59"/>
      <c r="O38" s="54">
        <v>1</v>
      </c>
      <c r="P38" s="59"/>
      <c r="Q38" s="59"/>
      <c r="R38" s="59"/>
      <c r="S38" s="59"/>
      <c r="T38" s="59"/>
      <c r="U38" s="59"/>
      <c r="V38" s="53">
        <v>52637.71</v>
      </c>
      <c r="W38" s="15">
        <f t="shared" si="2"/>
        <v>52637.71</v>
      </c>
      <c r="X38" s="43" t="s">
        <v>10</v>
      </c>
      <c r="Y38" s="43" t="s">
        <v>51</v>
      </c>
      <c r="Z38" s="43" t="s">
        <v>10</v>
      </c>
      <c r="AA38" s="43" t="s">
        <v>10</v>
      </c>
      <c r="AB38" s="43" t="s">
        <v>10</v>
      </c>
      <c r="AC38" s="43" t="s">
        <v>10</v>
      </c>
      <c r="AD38" s="43" t="s">
        <v>10</v>
      </c>
      <c r="AE38" s="43" t="s">
        <v>10</v>
      </c>
      <c r="AF38" s="43"/>
    </row>
    <row r="39" spans="1:32" ht="63.75" x14ac:dyDescent="0.2">
      <c r="A39" s="44">
        <v>31</v>
      </c>
      <c r="B39" s="23" t="s">
        <v>151</v>
      </c>
      <c r="C39" s="21" t="s">
        <v>152</v>
      </c>
      <c r="D39" s="20" t="s">
        <v>83</v>
      </c>
      <c r="E39" s="20" t="s">
        <v>44</v>
      </c>
      <c r="F39" s="20" t="s">
        <v>57</v>
      </c>
      <c r="G39" s="20" t="s">
        <v>58</v>
      </c>
      <c r="H39" s="20" t="s">
        <v>59</v>
      </c>
      <c r="I39" s="53">
        <f t="shared" si="0"/>
        <v>2</v>
      </c>
      <c r="J39" s="59"/>
      <c r="K39" s="59"/>
      <c r="L39" s="59"/>
      <c r="M39" s="59"/>
      <c r="N39" s="59"/>
      <c r="O39" s="54">
        <v>2</v>
      </c>
      <c r="P39" s="59"/>
      <c r="Q39" s="59"/>
      <c r="R39" s="59"/>
      <c r="S39" s="59"/>
      <c r="T39" s="59"/>
      <c r="U39" s="59"/>
      <c r="V39" s="53">
        <v>162211.84</v>
      </c>
      <c r="W39" s="15">
        <f t="shared" si="2"/>
        <v>324423.67999999999</v>
      </c>
      <c r="X39" s="43" t="s">
        <v>10</v>
      </c>
      <c r="Y39" s="43" t="s">
        <v>51</v>
      </c>
      <c r="Z39" s="43" t="s">
        <v>10</v>
      </c>
      <c r="AA39" s="43" t="s">
        <v>10</v>
      </c>
      <c r="AB39" s="43" t="s">
        <v>10</v>
      </c>
      <c r="AC39" s="43" t="s">
        <v>10</v>
      </c>
      <c r="AD39" s="43" t="s">
        <v>10</v>
      </c>
      <c r="AE39" s="43" t="s">
        <v>10</v>
      </c>
      <c r="AF39" s="43"/>
    </row>
    <row r="40" spans="1:32" ht="63.75" x14ac:dyDescent="0.2">
      <c r="A40" s="44">
        <v>32</v>
      </c>
      <c r="B40" s="23" t="s">
        <v>153</v>
      </c>
      <c r="C40" s="21" t="s">
        <v>154</v>
      </c>
      <c r="D40" s="20" t="s">
        <v>83</v>
      </c>
      <c r="E40" s="20" t="s">
        <v>44</v>
      </c>
      <c r="F40" s="20" t="s">
        <v>57</v>
      </c>
      <c r="G40" s="20" t="s">
        <v>58</v>
      </c>
      <c r="H40" s="20" t="s">
        <v>59</v>
      </c>
      <c r="I40" s="53">
        <f t="shared" si="0"/>
        <v>1</v>
      </c>
      <c r="J40" s="59"/>
      <c r="K40" s="59"/>
      <c r="L40" s="59"/>
      <c r="M40" s="59"/>
      <c r="N40" s="59"/>
      <c r="O40" s="54">
        <v>1</v>
      </c>
      <c r="P40" s="59"/>
      <c r="Q40" s="59"/>
      <c r="R40" s="59"/>
      <c r="S40" s="59"/>
      <c r="T40" s="59"/>
      <c r="U40" s="59"/>
      <c r="V40" s="53">
        <v>283159.59000000003</v>
      </c>
      <c r="W40" s="15">
        <f t="shared" si="2"/>
        <v>283159.59000000003</v>
      </c>
      <c r="X40" s="43" t="s">
        <v>10</v>
      </c>
      <c r="Y40" s="43" t="s">
        <v>51</v>
      </c>
      <c r="Z40" s="43" t="s">
        <v>10</v>
      </c>
      <c r="AA40" s="43" t="s">
        <v>10</v>
      </c>
      <c r="AB40" s="43" t="s">
        <v>10</v>
      </c>
      <c r="AC40" s="43" t="s">
        <v>10</v>
      </c>
      <c r="AD40" s="43" t="s">
        <v>10</v>
      </c>
      <c r="AE40" s="43" t="s">
        <v>10</v>
      </c>
      <c r="AF40" s="43"/>
    </row>
    <row r="41" spans="1:32" ht="63.75" x14ac:dyDescent="0.2">
      <c r="A41" s="44">
        <v>33</v>
      </c>
      <c r="B41" s="23" t="s">
        <v>155</v>
      </c>
      <c r="C41" s="21" t="s">
        <v>156</v>
      </c>
      <c r="D41" s="20" t="s">
        <v>83</v>
      </c>
      <c r="E41" s="20" t="s">
        <v>44</v>
      </c>
      <c r="F41" s="20" t="s">
        <v>57</v>
      </c>
      <c r="G41" s="20" t="s">
        <v>58</v>
      </c>
      <c r="H41" s="20" t="s">
        <v>59</v>
      </c>
      <c r="I41" s="53">
        <f t="shared" si="0"/>
        <v>1</v>
      </c>
      <c r="J41" s="59"/>
      <c r="K41" s="59"/>
      <c r="L41" s="59"/>
      <c r="M41" s="59"/>
      <c r="N41" s="59"/>
      <c r="O41" s="54">
        <v>1</v>
      </c>
      <c r="P41" s="59"/>
      <c r="Q41" s="59"/>
      <c r="R41" s="59"/>
      <c r="S41" s="59"/>
      <c r="T41" s="59"/>
      <c r="U41" s="59"/>
      <c r="V41" s="53">
        <v>69615.42</v>
      </c>
      <c r="W41" s="15">
        <f t="shared" si="2"/>
        <v>69615.42</v>
      </c>
      <c r="X41" s="43" t="s">
        <v>10</v>
      </c>
      <c r="Y41" s="43" t="s">
        <v>51</v>
      </c>
      <c r="Z41" s="43" t="s">
        <v>10</v>
      </c>
      <c r="AA41" s="43" t="s">
        <v>10</v>
      </c>
      <c r="AB41" s="43" t="s">
        <v>10</v>
      </c>
      <c r="AC41" s="43" t="s">
        <v>10</v>
      </c>
      <c r="AD41" s="43" t="s">
        <v>10</v>
      </c>
      <c r="AE41" s="43" t="s">
        <v>10</v>
      </c>
      <c r="AF41" s="43"/>
    </row>
    <row r="42" spans="1:32" ht="63.75" x14ac:dyDescent="0.2">
      <c r="A42" s="44">
        <v>34</v>
      </c>
      <c r="B42" s="23" t="s">
        <v>157</v>
      </c>
      <c r="C42" s="21" t="s">
        <v>158</v>
      </c>
      <c r="D42" s="20" t="s">
        <v>83</v>
      </c>
      <c r="E42" s="20" t="s">
        <v>44</v>
      </c>
      <c r="F42" s="20" t="s">
        <v>57</v>
      </c>
      <c r="G42" s="20" t="s">
        <v>58</v>
      </c>
      <c r="H42" s="20" t="s">
        <v>59</v>
      </c>
      <c r="I42" s="53">
        <f t="shared" si="0"/>
        <v>1</v>
      </c>
      <c r="J42" s="59"/>
      <c r="K42" s="59"/>
      <c r="L42" s="59"/>
      <c r="M42" s="59"/>
      <c r="N42" s="59"/>
      <c r="O42" s="54">
        <v>1</v>
      </c>
      <c r="P42" s="59"/>
      <c r="Q42" s="59"/>
      <c r="R42" s="59"/>
      <c r="S42" s="59"/>
      <c r="T42" s="59"/>
      <c r="U42" s="59"/>
      <c r="V42" s="53">
        <v>114341.67</v>
      </c>
      <c r="W42" s="15">
        <f t="shared" si="2"/>
        <v>114341.67</v>
      </c>
      <c r="X42" s="43" t="s">
        <v>10</v>
      </c>
      <c r="Y42" s="43" t="s">
        <v>51</v>
      </c>
      <c r="Z42" s="43" t="s">
        <v>10</v>
      </c>
      <c r="AA42" s="43" t="s">
        <v>10</v>
      </c>
      <c r="AB42" s="43" t="s">
        <v>10</v>
      </c>
      <c r="AC42" s="43" t="s">
        <v>10</v>
      </c>
      <c r="AD42" s="43" t="s">
        <v>10</v>
      </c>
      <c r="AE42" s="43" t="s">
        <v>10</v>
      </c>
      <c r="AF42" s="43"/>
    </row>
    <row r="43" spans="1:32" ht="63.75" x14ac:dyDescent="0.2">
      <c r="A43" s="44">
        <v>35</v>
      </c>
      <c r="B43" s="20" t="s">
        <v>159</v>
      </c>
      <c r="C43" s="20" t="s">
        <v>160</v>
      </c>
      <c r="D43" s="20" t="s">
        <v>83</v>
      </c>
      <c r="E43" s="20" t="s">
        <v>44</v>
      </c>
      <c r="F43" s="20" t="s">
        <v>61</v>
      </c>
      <c r="G43" s="20" t="s">
        <v>45</v>
      </c>
      <c r="H43" s="20" t="s">
        <v>62</v>
      </c>
      <c r="I43" s="53">
        <f t="shared" si="0"/>
        <v>1</v>
      </c>
      <c r="J43" s="20"/>
      <c r="K43" s="20"/>
      <c r="L43" s="20"/>
      <c r="M43" s="20"/>
      <c r="N43" s="20"/>
      <c r="O43" s="54">
        <v>1</v>
      </c>
      <c r="P43" s="20"/>
      <c r="Q43" s="20"/>
      <c r="R43" s="20"/>
      <c r="S43" s="20"/>
      <c r="T43" s="20"/>
      <c r="U43" s="20"/>
      <c r="V43" s="53">
        <v>78995.839999999997</v>
      </c>
      <c r="W43" s="15">
        <f t="shared" si="2"/>
        <v>78995.839999999997</v>
      </c>
      <c r="X43" s="43" t="s">
        <v>10</v>
      </c>
      <c r="Y43" s="43" t="s">
        <v>51</v>
      </c>
      <c r="Z43" s="43" t="s">
        <v>10</v>
      </c>
      <c r="AA43" s="43" t="s">
        <v>10</v>
      </c>
      <c r="AB43" s="43" t="s">
        <v>10</v>
      </c>
      <c r="AC43" s="43" t="s">
        <v>10</v>
      </c>
      <c r="AD43" s="43" t="s">
        <v>10</v>
      </c>
      <c r="AE43" s="43" t="s">
        <v>10</v>
      </c>
      <c r="AF43" s="43"/>
    </row>
    <row r="44" spans="1:32" ht="51" x14ac:dyDescent="0.2">
      <c r="A44" s="44">
        <v>36</v>
      </c>
      <c r="B44" s="20" t="s">
        <v>161</v>
      </c>
      <c r="C44" s="20" t="s">
        <v>162</v>
      </c>
      <c r="D44" s="20" t="s">
        <v>83</v>
      </c>
      <c r="E44" s="20" t="s">
        <v>44</v>
      </c>
      <c r="F44" s="20" t="s">
        <v>61</v>
      </c>
      <c r="G44" s="20" t="s">
        <v>45</v>
      </c>
      <c r="H44" s="20" t="s">
        <v>62</v>
      </c>
      <c r="I44" s="53">
        <f t="shared" si="0"/>
        <v>13</v>
      </c>
      <c r="J44" s="20"/>
      <c r="K44" s="20"/>
      <c r="L44" s="20"/>
      <c r="M44" s="20"/>
      <c r="N44" s="20"/>
      <c r="O44" s="54">
        <v>13</v>
      </c>
      <c r="P44" s="20"/>
      <c r="Q44" s="20"/>
      <c r="R44" s="20"/>
      <c r="S44" s="20"/>
      <c r="T44" s="20"/>
      <c r="U44" s="20"/>
      <c r="V44" s="53">
        <v>63658.09</v>
      </c>
      <c r="W44" s="15">
        <f t="shared" si="2"/>
        <v>827555.16999999993</v>
      </c>
      <c r="X44" s="43" t="s">
        <v>10</v>
      </c>
      <c r="Y44" s="43" t="s">
        <v>51</v>
      </c>
      <c r="Z44" s="43" t="s">
        <v>10</v>
      </c>
      <c r="AA44" s="43" t="s">
        <v>10</v>
      </c>
      <c r="AB44" s="43" t="s">
        <v>10</v>
      </c>
      <c r="AC44" s="43" t="s">
        <v>10</v>
      </c>
      <c r="AD44" s="43" t="s">
        <v>10</v>
      </c>
      <c r="AE44" s="43" t="s">
        <v>10</v>
      </c>
      <c r="AF44" s="43"/>
    </row>
    <row r="45" spans="1:32" ht="51" x14ac:dyDescent="0.2">
      <c r="A45" s="44">
        <v>37</v>
      </c>
      <c r="B45" s="20" t="s">
        <v>163</v>
      </c>
      <c r="C45" s="20" t="s">
        <v>164</v>
      </c>
      <c r="D45" s="20" t="s">
        <v>83</v>
      </c>
      <c r="E45" s="20" t="s">
        <v>44</v>
      </c>
      <c r="F45" s="20" t="s">
        <v>61</v>
      </c>
      <c r="G45" s="20" t="s">
        <v>45</v>
      </c>
      <c r="H45" s="20" t="s">
        <v>62</v>
      </c>
      <c r="I45" s="53">
        <f t="shared" si="0"/>
        <v>1</v>
      </c>
      <c r="J45" s="20"/>
      <c r="K45" s="20"/>
      <c r="L45" s="20"/>
      <c r="M45" s="20"/>
      <c r="N45" s="20"/>
      <c r="O45" s="54">
        <v>1</v>
      </c>
      <c r="P45" s="20"/>
      <c r="Q45" s="20"/>
      <c r="R45" s="20"/>
      <c r="S45" s="20"/>
      <c r="T45" s="20"/>
      <c r="U45" s="20"/>
      <c r="V45" s="53">
        <v>204798.91</v>
      </c>
      <c r="W45" s="15">
        <f t="shared" si="2"/>
        <v>204798.91</v>
      </c>
      <c r="X45" s="43" t="s">
        <v>10</v>
      </c>
      <c r="Y45" s="43" t="s">
        <v>51</v>
      </c>
      <c r="Z45" s="43" t="s">
        <v>10</v>
      </c>
      <c r="AA45" s="43" t="s">
        <v>10</v>
      </c>
      <c r="AB45" s="43" t="s">
        <v>10</v>
      </c>
      <c r="AC45" s="43" t="s">
        <v>10</v>
      </c>
      <c r="AD45" s="43" t="s">
        <v>10</v>
      </c>
      <c r="AE45" s="43" t="s">
        <v>10</v>
      </c>
      <c r="AF45" s="43"/>
    </row>
    <row r="46" spans="1:32" ht="51" x14ac:dyDescent="0.2">
      <c r="A46" s="44">
        <v>38</v>
      </c>
      <c r="B46" s="20" t="s">
        <v>165</v>
      </c>
      <c r="C46" s="20" t="s">
        <v>166</v>
      </c>
      <c r="D46" s="20" t="s">
        <v>83</v>
      </c>
      <c r="E46" s="20" t="s">
        <v>44</v>
      </c>
      <c r="F46" s="20" t="s">
        <v>61</v>
      </c>
      <c r="G46" s="20" t="s">
        <v>45</v>
      </c>
      <c r="H46" s="20" t="s">
        <v>62</v>
      </c>
      <c r="I46" s="53">
        <f t="shared" si="0"/>
        <v>6</v>
      </c>
      <c r="J46" s="20"/>
      <c r="K46" s="20"/>
      <c r="L46" s="20"/>
      <c r="M46" s="20"/>
      <c r="N46" s="20"/>
      <c r="O46" s="54">
        <v>6</v>
      </c>
      <c r="P46" s="20"/>
      <c r="Q46" s="20"/>
      <c r="R46" s="20"/>
      <c r="S46" s="20"/>
      <c r="T46" s="20"/>
      <c r="U46" s="20"/>
      <c r="V46" s="53">
        <v>28134</v>
      </c>
      <c r="W46" s="15">
        <f t="shared" si="2"/>
        <v>168804</v>
      </c>
      <c r="X46" s="43" t="s">
        <v>10</v>
      </c>
      <c r="Y46" s="43" t="s">
        <v>51</v>
      </c>
      <c r="Z46" s="43" t="s">
        <v>10</v>
      </c>
      <c r="AA46" s="43" t="s">
        <v>10</v>
      </c>
      <c r="AB46" s="43" t="s">
        <v>10</v>
      </c>
      <c r="AC46" s="43" t="s">
        <v>10</v>
      </c>
      <c r="AD46" s="43" t="s">
        <v>10</v>
      </c>
      <c r="AE46" s="43" t="s">
        <v>10</v>
      </c>
      <c r="AF46" s="43"/>
    </row>
    <row r="47" spans="1:32" ht="63.75" x14ac:dyDescent="0.2">
      <c r="A47" s="44">
        <v>39</v>
      </c>
      <c r="B47" s="20" t="s">
        <v>167</v>
      </c>
      <c r="C47" s="20" t="s">
        <v>168</v>
      </c>
      <c r="D47" s="20" t="s">
        <v>83</v>
      </c>
      <c r="E47" s="20" t="s">
        <v>44</v>
      </c>
      <c r="F47" s="20" t="s">
        <v>61</v>
      </c>
      <c r="G47" s="20" t="s">
        <v>45</v>
      </c>
      <c r="H47" s="20" t="s">
        <v>62</v>
      </c>
      <c r="I47" s="53">
        <f t="shared" si="0"/>
        <v>2</v>
      </c>
      <c r="J47" s="20"/>
      <c r="K47" s="20"/>
      <c r="L47" s="20"/>
      <c r="M47" s="20"/>
      <c r="N47" s="20"/>
      <c r="O47" s="54">
        <v>2</v>
      </c>
      <c r="P47" s="20"/>
      <c r="Q47" s="20"/>
      <c r="R47" s="20"/>
      <c r="S47" s="20"/>
      <c r="T47" s="20"/>
      <c r="U47" s="20"/>
      <c r="V47" s="53">
        <v>979467.77</v>
      </c>
      <c r="W47" s="15">
        <f t="shared" si="2"/>
        <v>1958935.54</v>
      </c>
      <c r="X47" s="43" t="s">
        <v>10</v>
      </c>
      <c r="Y47" s="43" t="s">
        <v>51</v>
      </c>
      <c r="Z47" s="43" t="s">
        <v>10</v>
      </c>
      <c r="AA47" s="43" t="s">
        <v>10</v>
      </c>
      <c r="AB47" s="43" t="s">
        <v>10</v>
      </c>
      <c r="AC47" s="43" t="s">
        <v>10</v>
      </c>
      <c r="AD47" s="43" t="s">
        <v>10</v>
      </c>
      <c r="AE47" s="43" t="s">
        <v>10</v>
      </c>
      <c r="AF47" s="43"/>
    </row>
    <row r="48" spans="1:32" ht="63.75" x14ac:dyDescent="0.2">
      <c r="A48" s="44">
        <v>40</v>
      </c>
      <c r="B48" s="20" t="s">
        <v>169</v>
      </c>
      <c r="C48" s="20" t="s">
        <v>170</v>
      </c>
      <c r="D48" s="20" t="s">
        <v>83</v>
      </c>
      <c r="E48" s="20" t="s">
        <v>44</v>
      </c>
      <c r="F48" s="20" t="s">
        <v>61</v>
      </c>
      <c r="G48" s="20" t="s">
        <v>45</v>
      </c>
      <c r="H48" s="20" t="s">
        <v>62</v>
      </c>
      <c r="I48" s="53">
        <f t="shared" si="0"/>
        <v>1</v>
      </c>
      <c r="J48" s="20"/>
      <c r="K48" s="20"/>
      <c r="L48" s="20"/>
      <c r="M48" s="20"/>
      <c r="N48" s="20"/>
      <c r="O48" s="54">
        <v>1</v>
      </c>
      <c r="P48" s="20"/>
      <c r="Q48" s="20"/>
      <c r="R48" s="20"/>
      <c r="S48" s="20"/>
      <c r="T48" s="20"/>
      <c r="U48" s="20"/>
      <c r="V48" s="53">
        <v>1728480.54</v>
      </c>
      <c r="W48" s="15">
        <f t="shared" si="2"/>
        <v>1728480.54</v>
      </c>
      <c r="X48" s="43" t="s">
        <v>10</v>
      </c>
      <c r="Y48" s="43" t="s">
        <v>51</v>
      </c>
      <c r="Z48" s="43" t="s">
        <v>10</v>
      </c>
      <c r="AA48" s="43" t="s">
        <v>10</v>
      </c>
      <c r="AB48" s="43" t="s">
        <v>10</v>
      </c>
      <c r="AC48" s="43" t="s">
        <v>10</v>
      </c>
      <c r="AD48" s="43" t="s">
        <v>10</v>
      </c>
      <c r="AE48" s="43" t="s">
        <v>10</v>
      </c>
      <c r="AF48" s="43"/>
    </row>
    <row r="49" spans="1:32" ht="51" x14ac:dyDescent="0.2">
      <c r="A49" s="44">
        <v>41</v>
      </c>
      <c r="B49" s="20" t="s">
        <v>171</v>
      </c>
      <c r="C49" s="20" t="s">
        <v>172</v>
      </c>
      <c r="D49" s="20" t="s">
        <v>83</v>
      </c>
      <c r="E49" s="20" t="s">
        <v>44</v>
      </c>
      <c r="F49" s="20" t="s">
        <v>61</v>
      </c>
      <c r="G49" s="20" t="s">
        <v>45</v>
      </c>
      <c r="H49" s="20" t="s">
        <v>62</v>
      </c>
      <c r="I49" s="53">
        <f t="shared" si="0"/>
        <v>1</v>
      </c>
      <c r="J49" s="20"/>
      <c r="K49" s="20"/>
      <c r="L49" s="20"/>
      <c r="M49" s="20"/>
      <c r="N49" s="20"/>
      <c r="O49" s="54">
        <v>1</v>
      </c>
      <c r="P49" s="20"/>
      <c r="Q49" s="20"/>
      <c r="R49" s="20"/>
      <c r="S49" s="20"/>
      <c r="T49" s="20"/>
      <c r="U49" s="20"/>
      <c r="V49" s="53">
        <v>922795.34</v>
      </c>
      <c r="W49" s="15">
        <f t="shared" si="2"/>
        <v>922795.34</v>
      </c>
      <c r="X49" s="43" t="s">
        <v>10</v>
      </c>
      <c r="Y49" s="43" t="s">
        <v>51</v>
      </c>
      <c r="Z49" s="43" t="s">
        <v>10</v>
      </c>
      <c r="AA49" s="43" t="s">
        <v>10</v>
      </c>
      <c r="AB49" s="43" t="s">
        <v>10</v>
      </c>
      <c r="AC49" s="43" t="s">
        <v>10</v>
      </c>
      <c r="AD49" s="43" t="s">
        <v>10</v>
      </c>
      <c r="AE49" s="43" t="s">
        <v>10</v>
      </c>
      <c r="AF49" s="43"/>
    </row>
    <row r="50" spans="1:32" ht="51" x14ac:dyDescent="0.2">
      <c r="A50" s="44">
        <v>42</v>
      </c>
      <c r="B50" s="20" t="s">
        <v>173</v>
      </c>
      <c r="C50" s="20" t="s">
        <v>174</v>
      </c>
      <c r="D50" s="20" t="s">
        <v>83</v>
      </c>
      <c r="E50" s="20" t="s">
        <v>44</v>
      </c>
      <c r="F50" s="20" t="s">
        <v>61</v>
      </c>
      <c r="G50" s="20" t="s">
        <v>45</v>
      </c>
      <c r="H50" s="20" t="s">
        <v>62</v>
      </c>
      <c r="I50" s="53">
        <f t="shared" si="0"/>
        <v>1</v>
      </c>
      <c r="J50" s="20"/>
      <c r="K50" s="20"/>
      <c r="L50" s="20"/>
      <c r="M50" s="20"/>
      <c r="N50" s="20"/>
      <c r="O50" s="54">
        <v>1</v>
      </c>
      <c r="P50" s="20"/>
      <c r="Q50" s="20"/>
      <c r="R50" s="20"/>
      <c r="S50" s="20"/>
      <c r="T50" s="20"/>
      <c r="U50" s="20"/>
      <c r="V50" s="53">
        <v>184816.34</v>
      </c>
      <c r="W50" s="15">
        <f t="shared" si="2"/>
        <v>184816.34</v>
      </c>
      <c r="X50" s="43" t="s">
        <v>10</v>
      </c>
      <c r="Y50" s="43" t="s">
        <v>51</v>
      </c>
      <c r="Z50" s="43" t="s">
        <v>10</v>
      </c>
      <c r="AA50" s="43" t="s">
        <v>10</v>
      </c>
      <c r="AB50" s="43" t="s">
        <v>10</v>
      </c>
      <c r="AC50" s="43" t="s">
        <v>10</v>
      </c>
      <c r="AD50" s="43" t="s">
        <v>10</v>
      </c>
      <c r="AE50" s="43" t="s">
        <v>10</v>
      </c>
      <c r="AF50" s="43"/>
    </row>
    <row r="51" spans="1:32" ht="51" x14ac:dyDescent="0.2">
      <c r="A51" s="44">
        <v>43</v>
      </c>
      <c r="B51" s="20" t="s">
        <v>103</v>
      </c>
      <c r="C51" s="20" t="s">
        <v>175</v>
      </c>
      <c r="D51" s="20" t="s">
        <v>83</v>
      </c>
      <c r="E51" s="20" t="s">
        <v>44</v>
      </c>
      <c r="F51" s="20" t="s">
        <v>61</v>
      </c>
      <c r="G51" s="20" t="s">
        <v>45</v>
      </c>
      <c r="H51" s="20" t="s">
        <v>62</v>
      </c>
      <c r="I51" s="53">
        <f t="shared" si="0"/>
        <v>1</v>
      </c>
      <c r="J51" s="20"/>
      <c r="K51" s="20"/>
      <c r="L51" s="20"/>
      <c r="M51" s="20"/>
      <c r="N51" s="20"/>
      <c r="O51" s="54">
        <v>1</v>
      </c>
      <c r="P51" s="20"/>
      <c r="Q51" s="20"/>
      <c r="R51" s="20"/>
      <c r="S51" s="20"/>
      <c r="T51" s="20"/>
      <c r="U51" s="20"/>
      <c r="V51" s="53">
        <v>266842.09000000003</v>
      </c>
      <c r="W51" s="15">
        <f t="shared" si="2"/>
        <v>266842.09000000003</v>
      </c>
      <c r="X51" s="43" t="s">
        <v>10</v>
      </c>
      <c r="Y51" s="43" t="s">
        <v>51</v>
      </c>
      <c r="Z51" s="43" t="s">
        <v>10</v>
      </c>
      <c r="AA51" s="43" t="s">
        <v>10</v>
      </c>
      <c r="AB51" s="43" t="s">
        <v>10</v>
      </c>
      <c r="AC51" s="43" t="s">
        <v>10</v>
      </c>
      <c r="AD51" s="43" t="s">
        <v>10</v>
      </c>
      <c r="AE51" s="43" t="s">
        <v>10</v>
      </c>
      <c r="AF51" s="43"/>
    </row>
    <row r="52" spans="1:32" ht="51" x14ac:dyDescent="0.2">
      <c r="A52" s="44">
        <v>44</v>
      </c>
      <c r="B52" s="20" t="s">
        <v>176</v>
      </c>
      <c r="C52" s="20" t="s">
        <v>177</v>
      </c>
      <c r="D52" s="20" t="s">
        <v>83</v>
      </c>
      <c r="E52" s="20" t="s">
        <v>44</v>
      </c>
      <c r="F52" s="20" t="s">
        <v>61</v>
      </c>
      <c r="G52" s="20" t="s">
        <v>45</v>
      </c>
      <c r="H52" s="20" t="s">
        <v>62</v>
      </c>
      <c r="I52" s="53">
        <f t="shared" si="0"/>
        <v>3</v>
      </c>
      <c r="J52" s="20"/>
      <c r="K52" s="20"/>
      <c r="L52" s="20"/>
      <c r="M52" s="20"/>
      <c r="N52" s="20"/>
      <c r="O52" s="54">
        <v>3</v>
      </c>
      <c r="P52" s="20"/>
      <c r="Q52" s="20"/>
      <c r="R52" s="20"/>
      <c r="S52" s="20"/>
      <c r="T52" s="20"/>
      <c r="U52" s="20"/>
      <c r="V52" s="53">
        <v>121083.44</v>
      </c>
      <c r="W52" s="15">
        <f t="shared" si="2"/>
        <v>363250.32</v>
      </c>
      <c r="X52" s="43" t="s">
        <v>10</v>
      </c>
      <c r="Y52" s="43" t="s">
        <v>51</v>
      </c>
      <c r="Z52" s="43" t="s">
        <v>10</v>
      </c>
      <c r="AA52" s="43" t="s">
        <v>10</v>
      </c>
      <c r="AB52" s="43" t="s">
        <v>10</v>
      </c>
      <c r="AC52" s="43" t="s">
        <v>10</v>
      </c>
      <c r="AD52" s="43" t="s">
        <v>10</v>
      </c>
      <c r="AE52" s="43" t="s">
        <v>10</v>
      </c>
      <c r="AF52" s="43"/>
    </row>
    <row r="53" spans="1:32" ht="51" x14ac:dyDescent="0.2">
      <c r="A53" s="44">
        <v>45</v>
      </c>
      <c r="B53" s="20" t="s">
        <v>153</v>
      </c>
      <c r="C53" s="20" t="s">
        <v>154</v>
      </c>
      <c r="D53" s="20" t="s">
        <v>83</v>
      </c>
      <c r="E53" s="20" t="s">
        <v>44</v>
      </c>
      <c r="F53" s="20" t="s">
        <v>61</v>
      </c>
      <c r="G53" s="20" t="s">
        <v>45</v>
      </c>
      <c r="H53" s="20" t="s">
        <v>62</v>
      </c>
      <c r="I53" s="53">
        <f t="shared" si="0"/>
        <v>1</v>
      </c>
      <c r="J53" s="20"/>
      <c r="K53" s="20"/>
      <c r="L53" s="20"/>
      <c r="M53" s="20"/>
      <c r="N53" s="20"/>
      <c r="O53" s="54">
        <v>1</v>
      </c>
      <c r="P53" s="20"/>
      <c r="Q53" s="20"/>
      <c r="R53" s="20"/>
      <c r="S53" s="20"/>
      <c r="T53" s="20"/>
      <c r="U53" s="20"/>
      <c r="V53" s="53">
        <v>294819.64</v>
      </c>
      <c r="W53" s="15">
        <f t="shared" si="2"/>
        <v>294819.64</v>
      </c>
      <c r="X53" s="43" t="s">
        <v>10</v>
      </c>
      <c r="Y53" s="43" t="s">
        <v>51</v>
      </c>
      <c r="Z53" s="43" t="s">
        <v>10</v>
      </c>
      <c r="AA53" s="43" t="s">
        <v>10</v>
      </c>
      <c r="AB53" s="43" t="s">
        <v>10</v>
      </c>
      <c r="AC53" s="43" t="s">
        <v>10</v>
      </c>
      <c r="AD53" s="43" t="s">
        <v>10</v>
      </c>
      <c r="AE53" s="43" t="s">
        <v>10</v>
      </c>
      <c r="AF53" s="43"/>
    </row>
    <row r="54" spans="1:32" ht="63.75" x14ac:dyDescent="0.2">
      <c r="A54" s="44">
        <v>46</v>
      </c>
      <c r="B54" s="20" t="s">
        <v>159</v>
      </c>
      <c r="C54" s="20" t="s">
        <v>160</v>
      </c>
      <c r="D54" s="20" t="s">
        <v>83</v>
      </c>
      <c r="E54" s="20" t="s">
        <v>44</v>
      </c>
      <c r="F54" s="20" t="s">
        <v>46</v>
      </c>
      <c r="G54" s="20" t="s">
        <v>178</v>
      </c>
      <c r="H54" s="20" t="s">
        <v>62</v>
      </c>
      <c r="I54" s="53">
        <f t="shared" si="0"/>
        <v>2</v>
      </c>
      <c r="J54" s="20"/>
      <c r="K54" s="20"/>
      <c r="L54" s="20"/>
      <c r="M54" s="20"/>
      <c r="N54" s="20"/>
      <c r="O54" s="20"/>
      <c r="P54" s="54">
        <v>2</v>
      </c>
      <c r="Q54" s="20"/>
      <c r="R54" s="20"/>
      <c r="S54" s="20"/>
      <c r="T54" s="20"/>
      <c r="U54" s="20"/>
      <c r="V54" s="53">
        <v>78995.839999999997</v>
      </c>
      <c r="W54" s="15">
        <f t="shared" si="2"/>
        <v>157991.67999999999</v>
      </c>
      <c r="X54" s="43" t="s">
        <v>10</v>
      </c>
      <c r="Y54" s="43" t="s">
        <v>51</v>
      </c>
      <c r="Z54" s="43" t="s">
        <v>10</v>
      </c>
      <c r="AA54" s="43" t="s">
        <v>10</v>
      </c>
      <c r="AB54" s="43" t="s">
        <v>10</v>
      </c>
      <c r="AC54" s="43" t="s">
        <v>10</v>
      </c>
      <c r="AD54" s="43" t="s">
        <v>10</v>
      </c>
      <c r="AE54" s="43" t="s">
        <v>10</v>
      </c>
      <c r="AF54" s="43"/>
    </row>
    <row r="55" spans="1:32" ht="51" x14ac:dyDescent="0.2">
      <c r="A55" s="44">
        <v>47</v>
      </c>
      <c r="B55" s="20" t="s">
        <v>161</v>
      </c>
      <c r="C55" s="20" t="s">
        <v>162</v>
      </c>
      <c r="D55" s="20" t="s">
        <v>83</v>
      </c>
      <c r="E55" s="20" t="s">
        <v>44</v>
      </c>
      <c r="F55" s="20" t="s">
        <v>46</v>
      </c>
      <c r="G55" s="20" t="s">
        <v>178</v>
      </c>
      <c r="H55" s="20" t="s">
        <v>62</v>
      </c>
      <c r="I55" s="53">
        <f t="shared" si="0"/>
        <v>16</v>
      </c>
      <c r="J55" s="20"/>
      <c r="K55" s="20"/>
      <c r="L55" s="20"/>
      <c r="M55" s="20"/>
      <c r="N55" s="20"/>
      <c r="O55" s="20"/>
      <c r="P55" s="54">
        <v>16</v>
      </c>
      <c r="Q55" s="20"/>
      <c r="R55" s="20"/>
      <c r="S55" s="20"/>
      <c r="T55" s="20"/>
      <c r="U55" s="20"/>
      <c r="V55" s="53">
        <v>63658.09</v>
      </c>
      <c r="W55" s="15">
        <f t="shared" si="2"/>
        <v>1018529.44</v>
      </c>
      <c r="X55" s="43" t="s">
        <v>10</v>
      </c>
      <c r="Y55" s="43" t="s">
        <v>51</v>
      </c>
      <c r="Z55" s="43" t="s">
        <v>10</v>
      </c>
      <c r="AA55" s="43" t="s">
        <v>10</v>
      </c>
      <c r="AB55" s="43" t="s">
        <v>10</v>
      </c>
      <c r="AC55" s="43" t="s">
        <v>10</v>
      </c>
      <c r="AD55" s="43" t="s">
        <v>10</v>
      </c>
      <c r="AE55" s="43" t="s">
        <v>10</v>
      </c>
      <c r="AF55" s="43"/>
    </row>
    <row r="56" spans="1:32" ht="51" x14ac:dyDescent="0.2">
      <c r="A56" s="44">
        <v>48</v>
      </c>
      <c r="B56" s="20" t="s">
        <v>179</v>
      </c>
      <c r="C56" s="20" t="s">
        <v>180</v>
      </c>
      <c r="D56" s="20" t="s">
        <v>83</v>
      </c>
      <c r="E56" s="20" t="s">
        <v>44</v>
      </c>
      <c r="F56" s="20" t="s">
        <v>46</v>
      </c>
      <c r="G56" s="20" t="s">
        <v>178</v>
      </c>
      <c r="H56" s="20" t="s">
        <v>62</v>
      </c>
      <c r="I56" s="53">
        <f t="shared" si="0"/>
        <v>4</v>
      </c>
      <c r="J56" s="20"/>
      <c r="K56" s="20"/>
      <c r="L56" s="20"/>
      <c r="M56" s="20"/>
      <c r="N56" s="20"/>
      <c r="O56" s="20"/>
      <c r="P56" s="54">
        <v>4</v>
      </c>
      <c r="Q56" s="20"/>
      <c r="R56" s="20"/>
      <c r="S56" s="20"/>
      <c r="T56" s="20"/>
      <c r="U56" s="20"/>
      <c r="V56" s="53">
        <v>29417.74</v>
      </c>
      <c r="W56" s="15">
        <f t="shared" si="2"/>
        <v>117670.96</v>
      </c>
      <c r="X56" s="43" t="s">
        <v>10</v>
      </c>
      <c r="Y56" s="43" t="s">
        <v>51</v>
      </c>
      <c r="Z56" s="43" t="s">
        <v>10</v>
      </c>
      <c r="AA56" s="43" t="s">
        <v>10</v>
      </c>
      <c r="AB56" s="43" t="s">
        <v>10</v>
      </c>
      <c r="AC56" s="43" t="s">
        <v>10</v>
      </c>
      <c r="AD56" s="43" t="s">
        <v>10</v>
      </c>
      <c r="AE56" s="43" t="s">
        <v>10</v>
      </c>
      <c r="AF56" s="43"/>
    </row>
    <row r="57" spans="1:32" ht="51" x14ac:dyDescent="0.2">
      <c r="A57" s="44">
        <v>49</v>
      </c>
      <c r="B57" s="20" t="s">
        <v>181</v>
      </c>
      <c r="C57" s="20" t="s">
        <v>182</v>
      </c>
      <c r="D57" s="20" t="s">
        <v>83</v>
      </c>
      <c r="E57" s="20" t="s">
        <v>44</v>
      </c>
      <c r="F57" s="20" t="s">
        <v>46</v>
      </c>
      <c r="G57" s="20" t="s">
        <v>178</v>
      </c>
      <c r="H57" s="20" t="s">
        <v>62</v>
      </c>
      <c r="I57" s="53">
        <f t="shared" si="0"/>
        <v>3</v>
      </c>
      <c r="J57" s="20"/>
      <c r="K57" s="20"/>
      <c r="L57" s="20"/>
      <c r="M57" s="20"/>
      <c r="N57" s="20"/>
      <c r="O57" s="20"/>
      <c r="P57" s="54">
        <v>3</v>
      </c>
      <c r="Q57" s="20"/>
      <c r="R57" s="20"/>
      <c r="S57" s="20"/>
      <c r="T57" s="20"/>
      <c r="U57" s="20"/>
      <c r="V57" s="53">
        <v>23782.89</v>
      </c>
      <c r="W57" s="15">
        <f t="shared" si="1"/>
        <v>71348.67</v>
      </c>
      <c r="X57" s="43" t="s">
        <v>10</v>
      </c>
      <c r="Y57" s="43" t="s">
        <v>51</v>
      </c>
      <c r="Z57" s="43" t="s">
        <v>10</v>
      </c>
      <c r="AA57" s="43" t="s">
        <v>10</v>
      </c>
      <c r="AB57" s="43" t="s">
        <v>10</v>
      </c>
      <c r="AC57" s="43" t="s">
        <v>10</v>
      </c>
      <c r="AD57" s="43" t="s">
        <v>10</v>
      </c>
      <c r="AE57" s="43" t="s">
        <v>10</v>
      </c>
      <c r="AF57" s="43"/>
    </row>
    <row r="58" spans="1:32" ht="63.75" x14ac:dyDescent="0.2">
      <c r="A58" s="44">
        <v>50</v>
      </c>
      <c r="B58" s="20" t="s">
        <v>167</v>
      </c>
      <c r="C58" s="20" t="s">
        <v>168</v>
      </c>
      <c r="D58" s="20" t="s">
        <v>83</v>
      </c>
      <c r="E58" s="20" t="s">
        <v>44</v>
      </c>
      <c r="F58" s="20" t="s">
        <v>46</v>
      </c>
      <c r="G58" s="20" t="s">
        <v>178</v>
      </c>
      <c r="H58" s="20" t="s">
        <v>62</v>
      </c>
      <c r="I58" s="53">
        <f t="shared" si="0"/>
        <v>2</v>
      </c>
      <c r="J58" s="20"/>
      <c r="K58" s="20"/>
      <c r="L58" s="20"/>
      <c r="M58" s="20"/>
      <c r="N58" s="20"/>
      <c r="O58" s="20"/>
      <c r="P58" s="54">
        <v>2</v>
      </c>
      <c r="Q58" s="20"/>
      <c r="R58" s="20"/>
      <c r="S58" s="20"/>
      <c r="T58" s="20"/>
      <c r="U58" s="20"/>
      <c r="V58" s="53">
        <v>979467.77</v>
      </c>
      <c r="W58" s="15">
        <f t="shared" si="1"/>
        <v>1958935.54</v>
      </c>
      <c r="X58" s="43" t="s">
        <v>10</v>
      </c>
      <c r="Y58" s="43" t="s">
        <v>51</v>
      </c>
      <c r="Z58" s="43" t="s">
        <v>10</v>
      </c>
      <c r="AA58" s="43" t="s">
        <v>10</v>
      </c>
      <c r="AB58" s="43" t="s">
        <v>10</v>
      </c>
      <c r="AC58" s="43" t="s">
        <v>10</v>
      </c>
      <c r="AD58" s="43" t="s">
        <v>10</v>
      </c>
      <c r="AE58" s="43" t="s">
        <v>10</v>
      </c>
      <c r="AF58" s="43"/>
    </row>
    <row r="59" spans="1:32" ht="63.75" x14ac:dyDescent="0.2">
      <c r="A59" s="44">
        <v>51</v>
      </c>
      <c r="B59" s="20" t="s">
        <v>183</v>
      </c>
      <c r="C59" s="20" t="s">
        <v>184</v>
      </c>
      <c r="D59" s="20" t="s">
        <v>83</v>
      </c>
      <c r="E59" s="20" t="s">
        <v>44</v>
      </c>
      <c r="F59" s="20" t="s">
        <v>46</v>
      </c>
      <c r="G59" s="20" t="s">
        <v>178</v>
      </c>
      <c r="H59" s="20" t="s">
        <v>62</v>
      </c>
      <c r="I59" s="53">
        <f t="shared" si="0"/>
        <v>1</v>
      </c>
      <c r="J59" s="20"/>
      <c r="K59" s="20"/>
      <c r="L59" s="20"/>
      <c r="M59" s="20"/>
      <c r="N59" s="20"/>
      <c r="O59" s="20"/>
      <c r="P59" s="54">
        <v>1</v>
      </c>
      <c r="Q59" s="20"/>
      <c r="R59" s="20"/>
      <c r="S59" s="20"/>
      <c r="T59" s="20"/>
      <c r="U59" s="20"/>
      <c r="V59" s="53">
        <v>1036626.75</v>
      </c>
      <c r="W59" s="15">
        <f t="shared" si="1"/>
        <v>1036626.75</v>
      </c>
      <c r="X59" s="43" t="s">
        <v>10</v>
      </c>
      <c r="Y59" s="43" t="s">
        <v>51</v>
      </c>
      <c r="Z59" s="43" t="s">
        <v>10</v>
      </c>
      <c r="AA59" s="43" t="s">
        <v>10</v>
      </c>
      <c r="AB59" s="43" t="s">
        <v>10</v>
      </c>
      <c r="AC59" s="43" t="s">
        <v>10</v>
      </c>
      <c r="AD59" s="43" t="s">
        <v>10</v>
      </c>
      <c r="AE59" s="43" t="s">
        <v>10</v>
      </c>
      <c r="AF59" s="43"/>
    </row>
    <row r="60" spans="1:32" ht="51" x14ac:dyDescent="0.2">
      <c r="A60" s="44">
        <v>52</v>
      </c>
      <c r="B60" s="20" t="s">
        <v>171</v>
      </c>
      <c r="C60" s="20" t="s">
        <v>172</v>
      </c>
      <c r="D60" s="20" t="s">
        <v>83</v>
      </c>
      <c r="E60" s="20" t="s">
        <v>44</v>
      </c>
      <c r="F60" s="20" t="s">
        <v>46</v>
      </c>
      <c r="G60" s="20" t="s">
        <v>178</v>
      </c>
      <c r="H60" s="20" t="s">
        <v>62</v>
      </c>
      <c r="I60" s="53">
        <f t="shared" si="0"/>
        <v>1</v>
      </c>
      <c r="J60" s="20"/>
      <c r="K60" s="20"/>
      <c r="L60" s="20"/>
      <c r="M60" s="20"/>
      <c r="N60" s="20"/>
      <c r="O60" s="20"/>
      <c r="P60" s="54">
        <v>1</v>
      </c>
      <c r="Q60" s="20"/>
      <c r="R60" s="20"/>
      <c r="S60" s="20"/>
      <c r="T60" s="20"/>
      <c r="U60" s="20"/>
      <c r="V60" s="53">
        <v>798997.01</v>
      </c>
      <c r="W60" s="15">
        <f t="shared" si="1"/>
        <v>798997.01</v>
      </c>
      <c r="X60" s="43" t="s">
        <v>10</v>
      </c>
      <c r="Y60" s="43" t="s">
        <v>51</v>
      </c>
      <c r="Z60" s="43" t="s">
        <v>10</v>
      </c>
      <c r="AA60" s="43" t="s">
        <v>10</v>
      </c>
      <c r="AB60" s="43" t="s">
        <v>10</v>
      </c>
      <c r="AC60" s="43" t="s">
        <v>10</v>
      </c>
      <c r="AD60" s="43" t="s">
        <v>10</v>
      </c>
      <c r="AE60" s="43" t="s">
        <v>10</v>
      </c>
      <c r="AF60" s="43"/>
    </row>
    <row r="61" spans="1:32" ht="51" x14ac:dyDescent="0.2">
      <c r="A61" s="44">
        <v>53</v>
      </c>
      <c r="B61" s="20" t="s">
        <v>185</v>
      </c>
      <c r="C61" s="20" t="s">
        <v>186</v>
      </c>
      <c r="D61" s="20" t="s">
        <v>83</v>
      </c>
      <c r="E61" s="20" t="s">
        <v>44</v>
      </c>
      <c r="F61" s="20" t="s">
        <v>46</v>
      </c>
      <c r="G61" s="20" t="s">
        <v>178</v>
      </c>
      <c r="H61" s="20" t="s">
        <v>62</v>
      </c>
      <c r="I61" s="53">
        <f t="shared" si="0"/>
        <v>1</v>
      </c>
      <c r="J61" s="20"/>
      <c r="K61" s="20"/>
      <c r="L61" s="20"/>
      <c r="M61" s="20"/>
      <c r="N61" s="20"/>
      <c r="O61" s="20"/>
      <c r="P61" s="54">
        <v>1</v>
      </c>
      <c r="Q61" s="20"/>
      <c r="R61" s="20"/>
      <c r="S61" s="20"/>
      <c r="T61" s="20"/>
      <c r="U61" s="20"/>
      <c r="V61" s="53">
        <v>513978.55</v>
      </c>
      <c r="W61" s="15">
        <f t="shared" si="1"/>
        <v>513978.55</v>
      </c>
      <c r="X61" s="43" t="s">
        <v>10</v>
      </c>
      <c r="Y61" s="43" t="s">
        <v>51</v>
      </c>
      <c r="Z61" s="43" t="s">
        <v>10</v>
      </c>
      <c r="AA61" s="43" t="s">
        <v>10</v>
      </c>
      <c r="AB61" s="43" t="s">
        <v>10</v>
      </c>
      <c r="AC61" s="43" t="s">
        <v>10</v>
      </c>
      <c r="AD61" s="43" t="s">
        <v>10</v>
      </c>
      <c r="AE61" s="43" t="s">
        <v>10</v>
      </c>
      <c r="AF61" s="43"/>
    </row>
    <row r="62" spans="1:32" ht="51" x14ac:dyDescent="0.2">
      <c r="A62" s="44">
        <v>54</v>
      </c>
      <c r="B62" s="20" t="s">
        <v>173</v>
      </c>
      <c r="C62" s="20" t="s">
        <v>174</v>
      </c>
      <c r="D62" s="20" t="s">
        <v>83</v>
      </c>
      <c r="E62" s="20" t="s">
        <v>44</v>
      </c>
      <c r="F62" s="20" t="s">
        <v>46</v>
      </c>
      <c r="G62" s="20" t="s">
        <v>178</v>
      </c>
      <c r="H62" s="20" t="s">
        <v>62</v>
      </c>
      <c r="I62" s="53">
        <f t="shared" si="0"/>
        <v>1</v>
      </c>
      <c r="J62" s="20"/>
      <c r="K62" s="20"/>
      <c r="L62" s="20"/>
      <c r="M62" s="20"/>
      <c r="N62" s="20"/>
      <c r="O62" s="20"/>
      <c r="P62" s="54">
        <v>1</v>
      </c>
      <c r="Q62" s="20"/>
      <c r="R62" s="20"/>
      <c r="S62" s="20"/>
      <c r="T62" s="20"/>
      <c r="U62" s="20"/>
      <c r="V62" s="53">
        <v>290920.59000000003</v>
      </c>
      <c r="W62" s="15">
        <f t="shared" si="1"/>
        <v>290920.59000000003</v>
      </c>
      <c r="X62" s="43" t="s">
        <v>10</v>
      </c>
      <c r="Y62" s="43" t="s">
        <v>51</v>
      </c>
      <c r="Z62" s="43" t="s">
        <v>10</v>
      </c>
      <c r="AA62" s="43" t="s">
        <v>10</v>
      </c>
      <c r="AB62" s="43" t="s">
        <v>10</v>
      </c>
      <c r="AC62" s="43" t="s">
        <v>10</v>
      </c>
      <c r="AD62" s="43" t="s">
        <v>10</v>
      </c>
      <c r="AE62" s="43" t="s">
        <v>10</v>
      </c>
      <c r="AF62" s="43"/>
    </row>
    <row r="63" spans="1:32" ht="51" x14ac:dyDescent="0.2">
      <c r="A63" s="44">
        <v>55</v>
      </c>
      <c r="B63" s="20" t="s">
        <v>187</v>
      </c>
      <c r="C63" s="20" t="s">
        <v>188</v>
      </c>
      <c r="D63" s="20" t="s">
        <v>83</v>
      </c>
      <c r="E63" s="20" t="s">
        <v>44</v>
      </c>
      <c r="F63" s="20" t="s">
        <v>46</v>
      </c>
      <c r="G63" s="20" t="s">
        <v>178</v>
      </c>
      <c r="H63" s="20" t="s">
        <v>62</v>
      </c>
      <c r="I63" s="53">
        <f t="shared" si="0"/>
        <v>1</v>
      </c>
      <c r="J63" s="20"/>
      <c r="K63" s="20"/>
      <c r="L63" s="20"/>
      <c r="M63" s="20"/>
      <c r="N63" s="20"/>
      <c r="O63" s="20"/>
      <c r="P63" s="54">
        <v>1</v>
      </c>
      <c r="Q63" s="20"/>
      <c r="R63" s="20"/>
      <c r="S63" s="20"/>
      <c r="T63" s="20"/>
      <c r="U63" s="20"/>
      <c r="V63" s="53">
        <v>60371.519999999997</v>
      </c>
      <c r="W63" s="15">
        <f t="shared" si="1"/>
        <v>60371.519999999997</v>
      </c>
      <c r="X63" s="43" t="s">
        <v>10</v>
      </c>
      <c r="Y63" s="43" t="s">
        <v>51</v>
      </c>
      <c r="Z63" s="43" t="s">
        <v>10</v>
      </c>
      <c r="AA63" s="43" t="s">
        <v>10</v>
      </c>
      <c r="AB63" s="43" t="s">
        <v>10</v>
      </c>
      <c r="AC63" s="43" t="s">
        <v>10</v>
      </c>
      <c r="AD63" s="43" t="s">
        <v>10</v>
      </c>
      <c r="AE63" s="43" t="s">
        <v>10</v>
      </c>
      <c r="AF63" s="43"/>
    </row>
    <row r="64" spans="1:32" ht="51" x14ac:dyDescent="0.2">
      <c r="A64" s="44">
        <v>56</v>
      </c>
      <c r="B64" s="20" t="s">
        <v>103</v>
      </c>
      <c r="C64" s="20" t="s">
        <v>175</v>
      </c>
      <c r="D64" s="20" t="s">
        <v>83</v>
      </c>
      <c r="E64" s="20" t="s">
        <v>44</v>
      </c>
      <c r="F64" s="20" t="s">
        <v>46</v>
      </c>
      <c r="G64" s="20" t="s">
        <v>178</v>
      </c>
      <c r="H64" s="20" t="s">
        <v>62</v>
      </c>
      <c r="I64" s="53">
        <f t="shared" si="0"/>
        <v>1</v>
      </c>
      <c r="J64" s="20"/>
      <c r="K64" s="20"/>
      <c r="L64" s="20"/>
      <c r="M64" s="20"/>
      <c r="N64" s="20"/>
      <c r="O64" s="20"/>
      <c r="P64" s="54">
        <v>1</v>
      </c>
      <c r="Q64" s="20"/>
      <c r="R64" s="20"/>
      <c r="S64" s="20"/>
      <c r="T64" s="20"/>
      <c r="U64" s="20"/>
      <c r="V64" s="53">
        <v>266842.09000000003</v>
      </c>
      <c r="W64" s="15">
        <f t="shared" si="1"/>
        <v>266842.09000000003</v>
      </c>
      <c r="X64" s="43" t="s">
        <v>10</v>
      </c>
      <c r="Y64" s="43" t="s">
        <v>51</v>
      </c>
      <c r="Z64" s="43" t="s">
        <v>10</v>
      </c>
      <c r="AA64" s="43" t="s">
        <v>10</v>
      </c>
      <c r="AB64" s="43" t="s">
        <v>10</v>
      </c>
      <c r="AC64" s="43" t="s">
        <v>10</v>
      </c>
      <c r="AD64" s="43" t="s">
        <v>10</v>
      </c>
      <c r="AE64" s="43" t="s">
        <v>10</v>
      </c>
      <c r="AF64" s="43"/>
    </row>
    <row r="65" spans="1:32" ht="51" x14ac:dyDescent="0.2">
      <c r="A65" s="44">
        <v>57</v>
      </c>
      <c r="B65" s="20" t="s">
        <v>176</v>
      </c>
      <c r="C65" s="20" t="s">
        <v>177</v>
      </c>
      <c r="D65" s="20" t="s">
        <v>83</v>
      </c>
      <c r="E65" s="20" t="s">
        <v>44</v>
      </c>
      <c r="F65" s="20" t="s">
        <v>46</v>
      </c>
      <c r="G65" s="20" t="s">
        <v>178</v>
      </c>
      <c r="H65" s="20" t="s">
        <v>62</v>
      </c>
      <c r="I65" s="53">
        <f t="shared" si="0"/>
        <v>4</v>
      </c>
      <c r="J65" s="20"/>
      <c r="K65" s="20"/>
      <c r="L65" s="20"/>
      <c r="M65" s="20"/>
      <c r="N65" s="20"/>
      <c r="O65" s="20"/>
      <c r="P65" s="54">
        <v>4</v>
      </c>
      <c r="Q65" s="20"/>
      <c r="R65" s="20"/>
      <c r="S65" s="20"/>
      <c r="T65" s="20"/>
      <c r="U65" s="20"/>
      <c r="V65" s="53">
        <v>121083.44</v>
      </c>
      <c r="W65" s="15">
        <f t="shared" si="1"/>
        <v>484333.76</v>
      </c>
      <c r="X65" s="43" t="s">
        <v>10</v>
      </c>
      <c r="Y65" s="43" t="s">
        <v>51</v>
      </c>
      <c r="Z65" s="43" t="s">
        <v>10</v>
      </c>
      <c r="AA65" s="43" t="s">
        <v>10</v>
      </c>
      <c r="AB65" s="43" t="s">
        <v>10</v>
      </c>
      <c r="AC65" s="43" t="s">
        <v>10</v>
      </c>
      <c r="AD65" s="43" t="s">
        <v>10</v>
      </c>
      <c r="AE65" s="43" t="s">
        <v>10</v>
      </c>
      <c r="AF65" s="43"/>
    </row>
    <row r="66" spans="1:32" ht="51" x14ac:dyDescent="0.2">
      <c r="A66" s="44">
        <v>58</v>
      </c>
      <c r="B66" s="22" t="s">
        <v>153</v>
      </c>
      <c r="C66" s="22" t="s">
        <v>154</v>
      </c>
      <c r="D66" s="22" t="s">
        <v>83</v>
      </c>
      <c r="E66" s="22" t="s">
        <v>44</v>
      </c>
      <c r="F66" s="22" t="s">
        <v>46</v>
      </c>
      <c r="G66" s="22" t="s">
        <v>178</v>
      </c>
      <c r="H66" s="22" t="s">
        <v>62</v>
      </c>
      <c r="I66" s="53">
        <f t="shared" si="0"/>
        <v>1</v>
      </c>
      <c r="J66" s="22"/>
      <c r="K66" s="22"/>
      <c r="L66" s="22"/>
      <c r="M66" s="22"/>
      <c r="N66" s="22"/>
      <c r="O66" s="22"/>
      <c r="P66" s="54">
        <v>1</v>
      </c>
      <c r="Q66" s="22"/>
      <c r="R66" s="22"/>
      <c r="S66" s="22"/>
      <c r="T66" s="22"/>
      <c r="U66" s="22"/>
      <c r="V66" s="54">
        <v>294819.64</v>
      </c>
      <c r="W66" s="15">
        <f t="shared" si="1"/>
        <v>294819.64</v>
      </c>
      <c r="X66" s="43" t="s">
        <v>10</v>
      </c>
      <c r="Y66" s="43" t="s">
        <v>51</v>
      </c>
      <c r="Z66" s="43" t="s">
        <v>10</v>
      </c>
      <c r="AA66" s="43" t="s">
        <v>10</v>
      </c>
      <c r="AB66" s="43" t="s">
        <v>10</v>
      </c>
      <c r="AC66" s="43" t="s">
        <v>10</v>
      </c>
      <c r="AD66" s="43" t="s">
        <v>10</v>
      </c>
      <c r="AE66" s="43" t="s">
        <v>10</v>
      </c>
      <c r="AF66" s="43"/>
    </row>
    <row r="67" spans="1:32" ht="51" x14ac:dyDescent="0.2">
      <c r="A67" s="44">
        <v>59</v>
      </c>
      <c r="B67" s="23" t="s">
        <v>189</v>
      </c>
      <c r="C67" s="21" t="s">
        <v>190</v>
      </c>
      <c r="D67" s="20" t="s">
        <v>191</v>
      </c>
      <c r="E67" s="20" t="s">
        <v>44</v>
      </c>
      <c r="F67" s="20" t="s">
        <v>60</v>
      </c>
      <c r="G67" s="20" t="s">
        <v>60</v>
      </c>
      <c r="H67" s="20" t="s">
        <v>192</v>
      </c>
      <c r="I67" s="53">
        <f t="shared" si="0"/>
        <v>1</v>
      </c>
      <c r="J67" s="20"/>
      <c r="K67" s="20"/>
      <c r="L67" s="20"/>
      <c r="M67" s="20"/>
      <c r="N67" s="20"/>
      <c r="O67" s="20"/>
      <c r="P67" s="53">
        <v>1</v>
      </c>
      <c r="Q67" s="20"/>
      <c r="R67" s="20"/>
      <c r="S67" s="20"/>
      <c r="T67" s="20"/>
      <c r="U67" s="20"/>
      <c r="V67" s="53">
        <v>204318.34</v>
      </c>
      <c r="W67" s="15">
        <f t="shared" si="1"/>
        <v>204318.34</v>
      </c>
      <c r="X67" s="43" t="s">
        <v>10</v>
      </c>
      <c r="Y67" s="43" t="s">
        <v>51</v>
      </c>
      <c r="Z67" s="43" t="s">
        <v>10</v>
      </c>
      <c r="AA67" s="43" t="s">
        <v>10</v>
      </c>
      <c r="AB67" s="43" t="s">
        <v>10</v>
      </c>
      <c r="AC67" s="43" t="s">
        <v>10</v>
      </c>
      <c r="AD67" s="43" t="s">
        <v>10</v>
      </c>
      <c r="AE67" s="43" t="s">
        <v>10</v>
      </c>
      <c r="AF67" s="43"/>
    </row>
    <row r="68" spans="1:32" ht="51" x14ac:dyDescent="0.2">
      <c r="A68" s="44">
        <v>60</v>
      </c>
      <c r="B68" s="23" t="s">
        <v>193</v>
      </c>
      <c r="C68" s="21" t="s">
        <v>194</v>
      </c>
      <c r="D68" s="20" t="s">
        <v>191</v>
      </c>
      <c r="E68" s="20" t="s">
        <v>44</v>
      </c>
      <c r="F68" s="20" t="s">
        <v>60</v>
      </c>
      <c r="G68" s="20" t="s">
        <v>60</v>
      </c>
      <c r="H68" s="20" t="s">
        <v>192</v>
      </c>
      <c r="I68" s="53">
        <f t="shared" si="0"/>
        <v>6</v>
      </c>
      <c r="J68" s="20"/>
      <c r="K68" s="20"/>
      <c r="L68" s="20"/>
      <c r="M68" s="20"/>
      <c r="N68" s="20"/>
      <c r="O68" s="20"/>
      <c r="P68" s="53">
        <v>6</v>
      </c>
      <c r="Q68" s="20"/>
      <c r="R68" s="20"/>
      <c r="S68" s="20"/>
      <c r="T68" s="20"/>
      <c r="U68" s="20"/>
      <c r="V68" s="53">
        <v>78624.73</v>
      </c>
      <c r="W68" s="15">
        <f t="shared" si="1"/>
        <v>471748.38</v>
      </c>
      <c r="X68" s="43" t="s">
        <v>10</v>
      </c>
      <c r="Y68" s="43" t="s">
        <v>51</v>
      </c>
      <c r="Z68" s="43" t="s">
        <v>10</v>
      </c>
      <c r="AA68" s="43" t="s">
        <v>10</v>
      </c>
      <c r="AB68" s="43" t="s">
        <v>10</v>
      </c>
      <c r="AC68" s="43" t="s">
        <v>10</v>
      </c>
      <c r="AD68" s="43" t="s">
        <v>10</v>
      </c>
      <c r="AE68" s="43" t="s">
        <v>10</v>
      </c>
      <c r="AF68" s="43"/>
    </row>
    <row r="69" spans="1:32" ht="89.25" x14ac:dyDescent="0.2">
      <c r="A69" s="44">
        <v>61</v>
      </c>
      <c r="B69" s="23" t="s">
        <v>136</v>
      </c>
      <c r="C69" s="21" t="s">
        <v>195</v>
      </c>
      <c r="D69" s="20" t="s">
        <v>191</v>
      </c>
      <c r="E69" s="20" t="s">
        <v>44</v>
      </c>
      <c r="F69" s="20" t="s">
        <v>60</v>
      </c>
      <c r="G69" s="20" t="s">
        <v>60</v>
      </c>
      <c r="H69" s="20" t="s">
        <v>192</v>
      </c>
      <c r="I69" s="53">
        <f t="shared" si="0"/>
        <v>15</v>
      </c>
      <c r="J69" s="20"/>
      <c r="K69" s="20"/>
      <c r="L69" s="20"/>
      <c r="M69" s="20"/>
      <c r="N69" s="20"/>
      <c r="O69" s="20"/>
      <c r="P69" s="53">
        <v>15</v>
      </c>
      <c r="Q69" s="20"/>
      <c r="R69" s="20"/>
      <c r="S69" s="20"/>
      <c r="T69" s="20"/>
      <c r="U69" s="20"/>
      <c r="V69" s="53">
        <v>47083.34</v>
      </c>
      <c r="W69" s="15">
        <f>I69*V69</f>
        <v>706250.1</v>
      </c>
      <c r="X69" s="43" t="s">
        <v>10</v>
      </c>
      <c r="Y69" s="43" t="s">
        <v>51</v>
      </c>
      <c r="Z69" s="43" t="s">
        <v>10</v>
      </c>
      <c r="AA69" s="43" t="s">
        <v>10</v>
      </c>
      <c r="AB69" s="43" t="s">
        <v>10</v>
      </c>
      <c r="AC69" s="43" t="s">
        <v>10</v>
      </c>
      <c r="AD69" s="43" t="s">
        <v>10</v>
      </c>
      <c r="AE69" s="43" t="s">
        <v>10</v>
      </c>
      <c r="AF69" s="43"/>
    </row>
    <row r="70" spans="1:32" ht="114.75" x14ac:dyDescent="0.2">
      <c r="A70" s="44">
        <v>62</v>
      </c>
      <c r="B70" s="23" t="s">
        <v>196</v>
      </c>
      <c r="C70" s="21" t="s">
        <v>197</v>
      </c>
      <c r="D70" s="20" t="s">
        <v>191</v>
      </c>
      <c r="E70" s="20" t="s">
        <v>44</v>
      </c>
      <c r="F70" s="20" t="s">
        <v>60</v>
      </c>
      <c r="G70" s="20" t="s">
        <v>60</v>
      </c>
      <c r="H70" s="20" t="s">
        <v>192</v>
      </c>
      <c r="I70" s="53">
        <f t="shared" si="0"/>
        <v>1</v>
      </c>
      <c r="J70" s="20"/>
      <c r="K70" s="20"/>
      <c r="L70" s="20"/>
      <c r="M70" s="20"/>
      <c r="N70" s="20"/>
      <c r="O70" s="20"/>
      <c r="P70" s="53">
        <v>1</v>
      </c>
      <c r="Q70" s="20"/>
      <c r="R70" s="20"/>
      <c r="S70" s="20"/>
      <c r="T70" s="20"/>
      <c r="U70" s="20"/>
      <c r="V70" s="53">
        <v>731371.66</v>
      </c>
      <c r="W70" s="15">
        <f t="shared" si="1"/>
        <v>731371.66</v>
      </c>
      <c r="X70" s="43" t="s">
        <v>10</v>
      </c>
      <c r="Y70" s="43" t="s">
        <v>51</v>
      </c>
      <c r="Z70" s="43" t="s">
        <v>10</v>
      </c>
      <c r="AA70" s="43" t="s">
        <v>10</v>
      </c>
      <c r="AB70" s="43" t="s">
        <v>10</v>
      </c>
      <c r="AC70" s="43" t="s">
        <v>10</v>
      </c>
      <c r="AD70" s="43" t="s">
        <v>10</v>
      </c>
      <c r="AE70" s="43" t="s">
        <v>10</v>
      </c>
      <c r="AF70" s="43"/>
    </row>
    <row r="71" spans="1:32" ht="63.75" x14ac:dyDescent="0.2">
      <c r="A71" s="44">
        <v>63</v>
      </c>
      <c r="B71" s="23" t="s">
        <v>198</v>
      </c>
      <c r="C71" s="21" t="s">
        <v>199</v>
      </c>
      <c r="D71" s="20" t="s">
        <v>191</v>
      </c>
      <c r="E71" s="20" t="s">
        <v>44</v>
      </c>
      <c r="F71" s="20" t="s">
        <v>60</v>
      </c>
      <c r="G71" s="20" t="s">
        <v>60</v>
      </c>
      <c r="H71" s="20" t="s">
        <v>192</v>
      </c>
      <c r="I71" s="53">
        <f t="shared" si="0"/>
        <v>1</v>
      </c>
      <c r="J71" s="20"/>
      <c r="K71" s="20"/>
      <c r="L71" s="20"/>
      <c r="M71" s="20"/>
      <c r="N71" s="20"/>
      <c r="O71" s="20"/>
      <c r="P71" s="53">
        <v>1</v>
      </c>
      <c r="Q71" s="20"/>
      <c r="R71" s="20"/>
      <c r="S71" s="20"/>
      <c r="T71" s="20"/>
      <c r="U71" s="20"/>
      <c r="V71" s="53">
        <v>2475082.5</v>
      </c>
      <c r="W71" s="15">
        <f t="shared" si="1"/>
        <v>2475082.5</v>
      </c>
      <c r="X71" s="43" t="s">
        <v>10</v>
      </c>
      <c r="Y71" s="43" t="s">
        <v>51</v>
      </c>
      <c r="Z71" s="43" t="s">
        <v>10</v>
      </c>
      <c r="AA71" s="43" t="s">
        <v>10</v>
      </c>
      <c r="AB71" s="43" t="s">
        <v>10</v>
      </c>
      <c r="AC71" s="43" t="s">
        <v>10</v>
      </c>
      <c r="AD71" s="43" t="s">
        <v>10</v>
      </c>
      <c r="AE71" s="43" t="s">
        <v>10</v>
      </c>
      <c r="AF71" s="43"/>
    </row>
    <row r="72" spans="1:32" ht="51" x14ac:dyDescent="0.2">
      <c r="A72" s="44">
        <v>64</v>
      </c>
      <c r="B72" s="23" t="s">
        <v>200</v>
      </c>
      <c r="C72" s="21" t="s">
        <v>201</v>
      </c>
      <c r="D72" s="20" t="s">
        <v>191</v>
      </c>
      <c r="E72" s="20" t="s">
        <v>44</v>
      </c>
      <c r="F72" s="20" t="s">
        <v>60</v>
      </c>
      <c r="G72" s="20" t="s">
        <v>60</v>
      </c>
      <c r="H72" s="20" t="s">
        <v>192</v>
      </c>
      <c r="I72" s="53">
        <f t="shared" si="0"/>
        <v>6</v>
      </c>
      <c r="J72" s="20"/>
      <c r="K72" s="20"/>
      <c r="L72" s="20"/>
      <c r="M72" s="20"/>
      <c r="N72" s="20"/>
      <c r="O72" s="20"/>
      <c r="P72" s="53">
        <v>6</v>
      </c>
      <c r="Q72" s="20"/>
      <c r="R72" s="20"/>
      <c r="S72" s="20"/>
      <c r="T72" s="20"/>
      <c r="U72" s="20"/>
      <c r="V72" s="53">
        <v>30103.34</v>
      </c>
      <c r="W72" s="15">
        <f t="shared" si="1"/>
        <v>180620.04</v>
      </c>
      <c r="X72" s="43" t="s">
        <v>10</v>
      </c>
      <c r="Y72" s="43" t="s">
        <v>51</v>
      </c>
      <c r="Z72" s="43" t="s">
        <v>10</v>
      </c>
      <c r="AA72" s="43" t="s">
        <v>10</v>
      </c>
      <c r="AB72" s="43" t="s">
        <v>10</v>
      </c>
      <c r="AC72" s="43" t="s">
        <v>10</v>
      </c>
      <c r="AD72" s="43" t="s">
        <v>10</v>
      </c>
      <c r="AE72" s="43" t="s">
        <v>10</v>
      </c>
      <c r="AF72" s="43"/>
    </row>
    <row r="73" spans="1:32" ht="51" x14ac:dyDescent="0.2">
      <c r="A73" s="44">
        <v>65</v>
      </c>
      <c r="B73" s="23" t="s">
        <v>202</v>
      </c>
      <c r="C73" s="21" t="s">
        <v>203</v>
      </c>
      <c r="D73" s="20" t="s">
        <v>191</v>
      </c>
      <c r="E73" s="20" t="s">
        <v>44</v>
      </c>
      <c r="F73" s="20" t="s">
        <v>60</v>
      </c>
      <c r="G73" s="20" t="s">
        <v>60</v>
      </c>
      <c r="H73" s="20" t="s">
        <v>192</v>
      </c>
      <c r="I73" s="53">
        <f t="shared" ref="I73:I74" si="3">SUM(J73:U73)</f>
        <v>5</v>
      </c>
      <c r="J73" s="20"/>
      <c r="K73" s="20"/>
      <c r="L73" s="20"/>
      <c r="M73" s="20"/>
      <c r="N73" s="20"/>
      <c r="O73" s="20"/>
      <c r="P73" s="53">
        <v>5</v>
      </c>
      <c r="Q73" s="20"/>
      <c r="R73" s="20"/>
      <c r="S73" s="20"/>
      <c r="T73" s="20"/>
      <c r="U73" s="20"/>
      <c r="V73" s="53">
        <v>16558.34</v>
      </c>
      <c r="W73" s="15">
        <f t="shared" si="1"/>
        <v>82791.7</v>
      </c>
      <c r="X73" s="43" t="s">
        <v>10</v>
      </c>
      <c r="Y73" s="43" t="s">
        <v>51</v>
      </c>
      <c r="Z73" s="43" t="s">
        <v>10</v>
      </c>
      <c r="AA73" s="43" t="s">
        <v>10</v>
      </c>
      <c r="AB73" s="43" t="s">
        <v>10</v>
      </c>
      <c r="AC73" s="43" t="s">
        <v>10</v>
      </c>
      <c r="AD73" s="43" t="s">
        <v>10</v>
      </c>
      <c r="AE73" s="43" t="s">
        <v>10</v>
      </c>
      <c r="AF73" s="43"/>
    </row>
    <row r="74" spans="1:32" ht="51" x14ac:dyDescent="0.2">
      <c r="A74" s="44">
        <v>66</v>
      </c>
      <c r="B74" s="23" t="s">
        <v>204</v>
      </c>
      <c r="C74" s="21" t="s">
        <v>205</v>
      </c>
      <c r="D74" s="20" t="s">
        <v>191</v>
      </c>
      <c r="E74" s="20" t="s">
        <v>44</v>
      </c>
      <c r="F74" s="20" t="s">
        <v>60</v>
      </c>
      <c r="G74" s="20" t="s">
        <v>60</v>
      </c>
      <c r="H74" s="20" t="s">
        <v>192</v>
      </c>
      <c r="I74" s="53">
        <f t="shared" si="3"/>
        <v>8</v>
      </c>
      <c r="J74" s="20"/>
      <c r="K74" s="20"/>
      <c r="L74" s="20"/>
      <c r="M74" s="20"/>
      <c r="N74" s="20"/>
      <c r="O74" s="20"/>
      <c r="P74" s="53">
        <v>8</v>
      </c>
      <c r="Q74" s="20"/>
      <c r="R74" s="20"/>
      <c r="S74" s="20"/>
      <c r="T74" s="20"/>
      <c r="U74" s="20"/>
      <c r="V74" s="53">
        <v>10213.620000000001</v>
      </c>
      <c r="W74" s="15">
        <f t="shared" si="1"/>
        <v>81708.960000000006</v>
      </c>
      <c r="X74" s="43" t="s">
        <v>10</v>
      </c>
      <c r="Y74" s="43" t="s">
        <v>51</v>
      </c>
      <c r="Z74" s="43" t="s">
        <v>10</v>
      </c>
      <c r="AA74" s="43" t="s">
        <v>10</v>
      </c>
      <c r="AB74" s="43" t="s">
        <v>10</v>
      </c>
      <c r="AC74" s="43" t="s">
        <v>10</v>
      </c>
      <c r="AD74" s="43" t="s">
        <v>10</v>
      </c>
      <c r="AE74" s="43" t="s">
        <v>10</v>
      </c>
      <c r="AF74" s="43"/>
    </row>
    <row r="75" spans="1:32" ht="20.25" customHeight="1" x14ac:dyDescent="0.2">
      <c r="A75" s="45" t="s">
        <v>38</v>
      </c>
      <c r="B75" s="45"/>
      <c r="C75" s="45"/>
      <c r="D75" s="45"/>
      <c r="E75" s="45"/>
      <c r="F75" s="45"/>
      <c r="G75" s="45"/>
      <c r="H75" s="45"/>
      <c r="I75" s="46">
        <f>SUM(I9:I74)</f>
        <v>429</v>
      </c>
      <c r="J75" s="47">
        <f>SUM(J9:J74)</f>
        <v>0</v>
      </c>
      <c r="K75" s="47">
        <f>SUM(K9:K74)</f>
        <v>0</v>
      </c>
      <c r="L75" s="47">
        <f>SUM(L9:L74)</f>
        <v>0</v>
      </c>
      <c r="M75" s="47">
        <f>SUM(M9:M74)</f>
        <v>0</v>
      </c>
      <c r="N75" s="47">
        <f>SUM(N9:N74)</f>
        <v>0</v>
      </c>
      <c r="O75" s="47">
        <f>SUM(O9:O74)</f>
        <v>144</v>
      </c>
      <c r="P75" s="47">
        <f>SUM(P9:P74)</f>
        <v>108</v>
      </c>
      <c r="Q75" s="47">
        <f>SUM(Q9:Q74)</f>
        <v>143</v>
      </c>
      <c r="R75" s="47">
        <f>SUM(R9:R74)</f>
        <v>34</v>
      </c>
      <c r="S75" s="47">
        <f>SUM(S9:S74)</f>
        <v>0</v>
      </c>
      <c r="T75" s="47">
        <f>SUM(T9:T74)</f>
        <v>0</v>
      </c>
      <c r="U75" s="47">
        <f>SUM(U9:U74)</f>
        <v>0</v>
      </c>
      <c r="V75" s="48"/>
      <c r="W75" s="46">
        <f>SUM(W9:W74)</f>
        <v>43774045.750000022</v>
      </c>
      <c r="X75" s="46"/>
      <c r="Y75" s="49"/>
      <c r="Z75" s="49"/>
      <c r="AA75" s="49"/>
      <c r="AB75" s="50"/>
      <c r="AC75" s="50" t="e">
        <f>SUM(#REF!)</f>
        <v>#REF!</v>
      </c>
      <c r="AD75" s="51"/>
      <c r="AE75" s="50" t="e">
        <f>SUM(#REF!)</f>
        <v>#REF!</v>
      </c>
      <c r="AF75" s="52"/>
    </row>
    <row r="76" spans="1:32" ht="35.25" customHeight="1" x14ac:dyDescent="0.2"/>
    <row r="77" spans="1:32" ht="45" customHeight="1" x14ac:dyDescent="0.2">
      <c r="A77" s="14" t="s">
        <v>36</v>
      </c>
      <c r="B77" s="19" t="s">
        <v>37</v>
      </c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2"/>
    </row>
    <row r="78" spans="1:32" ht="132" customHeight="1" x14ac:dyDescent="0.2">
      <c r="A78" s="14" t="s">
        <v>42</v>
      </c>
      <c r="B78" s="18" t="s">
        <v>43</v>
      </c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3"/>
    </row>
    <row r="79" spans="1:32" x14ac:dyDescent="0.2">
      <c r="B79" s="29"/>
      <c r="C79" s="28"/>
      <c r="D79" s="28"/>
      <c r="E79" s="28"/>
      <c r="F79" s="28"/>
      <c r="G79" s="28"/>
      <c r="H79" s="28"/>
    </row>
    <row r="80" spans="1:32" ht="15" x14ac:dyDescent="0.25">
      <c r="B80" s="2"/>
      <c r="C80" s="1"/>
      <c r="D80" s="1"/>
      <c r="E80" s="1"/>
      <c r="F80" s="1"/>
      <c r="G80" s="28"/>
      <c r="H80" s="28"/>
    </row>
    <row r="81" spans="2:8" ht="15" x14ac:dyDescent="0.2">
      <c r="B81" s="3"/>
      <c r="C81" s="4"/>
      <c r="D81" s="5"/>
      <c r="E81" s="5"/>
      <c r="F81" s="5"/>
      <c r="G81" s="28"/>
      <c r="H81" s="28"/>
    </row>
    <row r="82" spans="2:8" ht="15" x14ac:dyDescent="0.2">
      <c r="B82" s="16"/>
      <c r="C82" s="16"/>
      <c r="D82" s="6" t="s">
        <v>27</v>
      </c>
      <c r="E82" s="7"/>
      <c r="F82" s="2"/>
      <c r="G82" s="28"/>
      <c r="H82" s="28"/>
    </row>
    <row r="83" spans="2:8" ht="15" x14ac:dyDescent="0.25">
      <c r="B83" s="1"/>
      <c r="C83" s="2"/>
      <c r="D83" s="2"/>
      <c r="E83" s="6"/>
      <c r="F83" s="8"/>
      <c r="G83" s="28"/>
      <c r="H83" s="28"/>
    </row>
    <row r="84" spans="2:8" ht="15" x14ac:dyDescent="0.2">
      <c r="B84" s="16"/>
      <c r="C84" s="16"/>
      <c r="D84" s="6" t="s">
        <v>28</v>
      </c>
      <c r="E84" s="6"/>
      <c r="F84" s="8"/>
      <c r="G84" s="28"/>
      <c r="H84" s="28"/>
    </row>
    <row r="85" spans="2:8" ht="15" x14ac:dyDescent="0.25">
      <c r="B85" s="1"/>
      <c r="C85" s="2"/>
      <c r="D85" s="5"/>
      <c r="E85" s="5"/>
      <c r="F85" s="5"/>
      <c r="G85" s="28"/>
      <c r="H85" s="28"/>
    </row>
    <row r="86" spans="2:8" ht="15" x14ac:dyDescent="0.2">
      <c r="B86" s="16"/>
      <c r="C86" s="16"/>
      <c r="D86" s="9" t="s">
        <v>29</v>
      </c>
      <c r="E86" s="5"/>
      <c r="F86" s="5"/>
      <c r="G86" s="28"/>
      <c r="H86" s="28"/>
    </row>
    <row r="87" spans="2:8" ht="15" x14ac:dyDescent="0.2">
      <c r="B87" s="10"/>
      <c r="C87" s="4"/>
      <c r="D87" s="5"/>
      <c r="E87" s="5"/>
      <c r="F87" s="5"/>
      <c r="G87" s="28"/>
      <c r="H87" s="28"/>
    </row>
    <row r="88" spans="2:8" ht="15" x14ac:dyDescent="0.2">
      <c r="B88" s="10"/>
      <c r="C88" s="4"/>
      <c r="D88" s="5"/>
      <c r="E88" s="5"/>
      <c r="F88" s="5"/>
      <c r="G88" s="28"/>
      <c r="H88" s="28"/>
    </row>
    <row r="89" spans="2:8" ht="15" x14ac:dyDescent="0.2">
      <c r="B89" s="11"/>
      <c r="C89" s="5"/>
      <c r="D89" s="5"/>
      <c r="E89" s="5"/>
      <c r="F89" s="5"/>
      <c r="G89" s="28"/>
      <c r="H89" s="28"/>
    </row>
    <row r="90" spans="2:8" ht="15" x14ac:dyDescent="0.25">
      <c r="B90" s="1"/>
      <c r="C90" s="5" t="s">
        <v>30</v>
      </c>
      <c r="D90" s="2"/>
      <c r="E90" s="2"/>
      <c r="F90" s="2"/>
    </row>
    <row r="91" spans="2:8" ht="15" x14ac:dyDescent="0.25">
      <c r="B91" s="1"/>
      <c r="C91" s="2"/>
      <c r="D91" s="2"/>
      <c r="E91" s="2"/>
      <c r="F91" s="2"/>
    </row>
    <row r="92" spans="2:8" ht="15" x14ac:dyDescent="0.25">
      <c r="B92" s="1"/>
      <c r="C92" s="2"/>
      <c r="D92" s="2"/>
      <c r="E92" s="2"/>
      <c r="F92" s="2"/>
    </row>
    <row r="93" spans="2:8" ht="15" x14ac:dyDescent="0.25">
      <c r="B93" s="1"/>
      <c r="C93" s="2"/>
      <c r="D93" s="2"/>
      <c r="E93" s="2"/>
      <c r="F93" s="2"/>
    </row>
    <row r="94" spans="2:8" ht="15" x14ac:dyDescent="0.25">
      <c r="B94" s="1"/>
      <c r="C94" s="2"/>
      <c r="D94" s="2"/>
      <c r="E94" s="2"/>
      <c r="F94" s="2"/>
    </row>
    <row r="95" spans="2:8" ht="15" x14ac:dyDescent="0.25">
      <c r="B95" s="1"/>
      <c r="C95" s="2"/>
      <c r="D95" s="2"/>
      <c r="E95" s="2"/>
      <c r="F95" s="2"/>
    </row>
    <row r="96" spans="2:8" ht="15" x14ac:dyDescent="0.25">
      <c r="B96" s="1"/>
      <c r="C96" s="2"/>
      <c r="D96" s="2"/>
      <c r="E96" s="2"/>
      <c r="F96" s="2"/>
    </row>
  </sheetData>
  <protectedRanges>
    <protectedRange sqref="B35:B42" name="Диапазон3_1"/>
    <protectedRange sqref="O35:O42" name="Диапазон3_3"/>
  </protectedRanges>
  <autoFilter ref="A8:AF75"/>
  <mergeCells count="11">
    <mergeCell ref="B82:C82"/>
    <mergeCell ref="B84:C84"/>
    <mergeCell ref="B86:C86"/>
    <mergeCell ref="B3:I3"/>
    <mergeCell ref="B4:I4"/>
    <mergeCell ref="B5:I5"/>
    <mergeCell ref="B78:AE78"/>
    <mergeCell ref="J7:U7"/>
    <mergeCell ref="A75:H75"/>
    <mergeCell ref="B77:AE77"/>
    <mergeCell ref="X7:AF7"/>
  </mergeCells>
  <pageMargins left="0.7" right="0.7" top="0.75" bottom="0.75" header="0.3" footer="0.3"/>
  <pageSetup paperSize="8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6"/>
  <sheetViews>
    <sheetView view="pageBreakPreview" topLeftCell="E62" zoomScale="70" zoomScaleNormal="86" zoomScaleSheetLayoutView="70" workbookViewId="0">
      <selection activeCell="X67" sqref="X67:X74"/>
    </sheetView>
  </sheetViews>
  <sheetFormatPr defaultColWidth="8.85546875" defaultRowHeight="12.75" x14ac:dyDescent="0.2"/>
  <cols>
    <col min="1" max="1" width="15.42578125" style="28" customWidth="1"/>
    <col min="2" max="2" width="14.28515625" style="28" customWidth="1"/>
    <col min="3" max="3" width="20.7109375" style="29" customWidth="1"/>
    <col min="4" max="4" width="26" style="29" customWidth="1"/>
    <col min="5" max="5" width="11.28515625" style="29" customWidth="1"/>
    <col min="6" max="7" width="17.42578125" style="29" customWidth="1"/>
    <col min="8" max="8" width="18" style="29" customWidth="1"/>
    <col min="9" max="9" width="12.85546875" style="28" customWidth="1"/>
    <col min="10" max="14" width="5.5703125" style="28" customWidth="1"/>
    <col min="15" max="15" width="8" style="28" customWidth="1"/>
    <col min="16" max="16" width="5.5703125" style="28" customWidth="1"/>
    <col min="17" max="18" width="8.42578125" style="28" customWidth="1"/>
    <col min="19" max="21" width="5.5703125" style="28" customWidth="1"/>
    <col min="22" max="22" width="20.42578125" style="28" bestFit="1" customWidth="1"/>
    <col min="23" max="24" width="27.140625" style="28" customWidth="1"/>
    <col min="25" max="25" width="19" style="28" customWidth="1"/>
    <col min="26" max="26" width="32.28515625" style="28" customWidth="1"/>
    <col min="27" max="27" width="16.28515625" style="28" customWidth="1"/>
    <col min="28" max="28" width="19" style="28" customWidth="1"/>
    <col min="29" max="29" width="19.28515625" style="28" customWidth="1"/>
    <col min="30" max="30" width="20" style="28" customWidth="1"/>
    <col min="31" max="32" width="18.42578125" style="28" customWidth="1"/>
    <col min="33" max="33" width="12.85546875" style="28" customWidth="1"/>
    <col min="34" max="16384" width="8.85546875" style="28"/>
  </cols>
  <sheetData>
    <row r="1" spans="1:33" ht="18.75" customHeight="1" x14ac:dyDescent="0.25">
      <c r="AF1" s="30" t="s">
        <v>41</v>
      </c>
    </row>
    <row r="2" spans="1:33" ht="42.75" customHeight="1" x14ac:dyDescent="0.2">
      <c r="A2" s="31" t="s">
        <v>53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G2" s="32"/>
    </row>
    <row r="3" spans="1:33" ht="25.5" customHeight="1" x14ac:dyDescent="0.2">
      <c r="A3" s="33" t="s">
        <v>25</v>
      </c>
      <c r="B3" s="34" t="s">
        <v>64</v>
      </c>
      <c r="C3" s="34"/>
      <c r="D3" s="34"/>
      <c r="E3" s="34"/>
      <c r="F3" s="34"/>
      <c r="G3" s="34"/>
      <c r="H3" s="34"/>
      <c r="I3" s="34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G3" s="32"/>
    </row>
    <row r="4" spans="1:33" ht="30.75" customHeight="1" x14ac:dyDescent="0.2">
      <c r="A4" s="32" t="s">
        <v>24</v>
      </c>
      <c r="B4" s="17"/>
      <c r="C4" s="17"/>
      <c r="D4" s="17"/>
      <c r="E4" s="17"/>
      <c r="F4" s="17"/>
      <c r="G4" s="17"/>
      <c r="H4" s="17"/>
      <c r="I4" s="17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G4" s="35"/>
    </row>
    <row r="5" spans="1:33" ht="30.75" customHeight="1" x14ac:dyDescent="0.2">
      <c r="A5" s="32" t="s">
        <v>35</v>
      </c>
      <c r="B5" s="17"/>
      <c r="C5" s="17"/>
      <c r="D5" s="17"/>
      <c r="E5" s="17"/>
      <c r="F5" s="17"/>
      <c r="G5" s="17"/>
      <c r="H5" s="17"/>
      <c r="I5" s="17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G5" s="35"/>
    </row>
    <row r="6" spans="1:33" ht="23.25" customHeight="1" x14ac:dyDescent="0.2">
      <c r="A6" s="36" t="s">
        <v>9</v>
      </c>
    </row>
    <row r="7" spans="1:33" ht="46.5" customHeight="1" x14ac:dyDescent="0.2">
      <c r="J7" s="37" t="s">
        <v>63</v>
      </c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29"/>
      <c r="W7" s="29"/>
      <c r="X7" s="29"/>
      <c r="Y7" s="38" t="s">
        <v>10</v>
      </c>
      <c r="Z7" s="38"/>
      <c r="AA7" s="38"/>
      <c r="AB7" s="38"/>
      <c r="AC7" s="38"/>
      <c r="AD7" s="38"/>
      <c r="AE7" s="38"/>
      <c r="AF7" s="38"/>
      <c r="AG7" s="38"/>
    </row>
    <row r="8" spans="1:33" ht="96.75" customHeight="1" x14ac:dyDescent="0.2">
      <c r="A8" s="39" t="s">
        <v>0</v>
      </c>
      <c r="B8" s="39" t="s">
        <v>11</v>
      </c>
      <c r="C8" s="39" t="s">
        <v>5</v>
      </c>
      <c r="D8" s="39" t="s">
        <v>1</v>
      </c>
      <c r="E8" s="39" t="s">
        <v>12</v>
      </c>
      <c r="F8" s="39" t="s">
        <v>7</v>
      </c>
      <c r="G8" s="39" t="s">
        <v>13</v>
      </c>
      <c r="H8" s="39" t="s">
        <v>8</v>
      </c>
      <c r="I8" s="39" t="s">
        <v>6</v>
      </c>
      <c r="J8" s="40" t="s">
        <v>14</v>
      </c>
      <c r="K8" s="40" t="s">
        <v>15</v>
      </c>
      <c r="L8" s="40" t="s">
        <v>16</v>
      </c>
      <c r="M8" s="40" t="s">
        <v>17</v>
      </c>
      <c r="N8" s="40" t="s">
        <v>18</v>
      </c>
      <c r="O8" s="40" t="s">
        <v>54</v>
      </c>
      <c r="P8" s="40" t="s">
        <v>55</v>
      </c>
      <c r="Q8" s="40" t="s">
        <v>19</v>
      </c>
      <c r="R8" s="40" t="s">
        <v>20</v>
      </c>
      <c r="S8" s="40" t="s">
        <v>21</v>
      </c>
      <c r="T8" s="40" t="s">
        <v>22</v>
      </c>
      <c r="U8" s="41" t="s">
        <v>23</v>
      </c>
      <c r="V8" s="42" t="s">
        <v>39</v>
      </c>
      <c r="W8" s="39" t="s">
        <v>40</v>
      </c>
      <c r="X8" s="39"/>
      <c r="Y8" s="43" t="s">
        <v>4</v>
      </c>
      <c r="Z8" s="43" t="s">
        <v>52</v>
      </c>
      <c r="AA8" s="43" t="s">
        <v>2</v>
      </c>
      <c r="AB8" s="43" t="s">
        <v>3</v>
      </c>
      <c r="AC8" s="43" t="s">
        <v>31</v>
      </c>
      <c r="AD8" s="43" t="s">
        <v>32</v>
      </c>
      <c r="AE8" s="43" t="s">
        <v>33</v>
      </c>
      <c r="AF8" s="43" t="s">
        <v>34</v>
      </c>
      <c r="AG8" s="43" t="s">
        <v>26</v>
      </c>
    </row>
    <row r="9" spans="1:33" ht="51" x14ac:dyDescent="0.2">
      <c r="A9" s="44">
        <v>1</v>
      </c>
      <c r="B9" s="20" t="s">
        <v>65</v>
      </c>
      <c r="C9" s="20" t="s">
        <v>66</v>
      </c>
      <c r="D9" s="20" t="s">
        <v>67</v>
      </c>
      <c r="E9" s="20" t="s">
        <v>44</v>
      </c>
      <c r="F9" s="20" t="s">
        <v>48</v>
      </c>
      <c r="G9" s="20" t="s">
        <v>48</v>
      </c>
      <c r="H9" s="20" t="s">
        <v>68</v>
      </c>
      <c r="I9" s="53">
        <f>SUM(J9:U9)</f>
        <v>1</v>
      </c>
      <c r="J9" s="53"/>
      <c r="K9" s="53"/>
      <c r="L9" s="53"/>
      <c r="M9" s="53"/>
      <c r="N9" s="53"/>
      <c r="O9" s="53">
        <v>1</v>
      </c>
      <c r="P9" s="20"/>
      <c r="Q9" s="20"/>
      <c r="R9" s="20"/>
      <c r="S9" s="20"/>
      <c r="T9" s="20"/>
      <c r="U9" s="20"/>
      <c r="V9" s="53">
        <v>227058.06</v>
      </c>
      <c r="W9" s="15">
        <f>I9*V9</f>
        <v>227058.06</v>
      </c>
      <c r="X9" s="61">
        <f>W9+W10+W11+W12+W13</f>
        <v>4215522.5599999996</v>
      </c>
      <c r="Y9" s="43" t="s">
        <v>10</v>
      </c>
      <c r="Z9" s="43" t="s">
        <v>51</v>
      </c>
      <c r="AA9" s="43" t="s">
        <v>10</v>
      </c>
      <c r="AB9" s="43" t="s">
        <v>10</v>
      </c>
      <c r="AC9" s="43" t="s">
        <v>10</v>
      </c>
      <c r="AD9" s="43" t="s">
        <v>10</v>
      </c>
      <c r="AE9" s="43" t="s">
        <v>10</v>
      </c>
      <c r="AF9" s="43" t="s">
        <v>10</v>
      </c>
      <c r="AG9" s="43"/>
    </row>
    <row r="10" spans="1:33" ht="51" x14ac:dyDescent="0.2">
      <c r="A10" s="44">
        <v>2</v>
      </c>
      <c r="B10" s="20" t="s">
        <v>69</v>
      </c>
      <c r="C10" s="20" t="s">
        <v>70</v>
      </c>
      <c r="D10" s="20" t="s">
        <v>71</v>
      </c>
      <c r="E10" s="20" t="s">
        <v>44</v>
      </c>
      <c r="F10" s="20" t="s">
        <v>48</v>
      </c>
      <c r="G10" s="20" t="s">
        <v>48</v>
      </c>
      <c r="H10" s="20" t="s">
        <v>68</v>
      </c>
      <c r="I10" s="53">
        <f t="shared" ref="I10:I73" si="0">SUM(J10:U10)</f>
        <v>4</v>
      </c>
      <c r="J10" s="53"/>
      <c r="K10" s="53"/>
      <c r="L10" s="53"/>
      <c r="M10" s="53"/>
      <c r="N10" s="53"/>
      <c r="O10" s="53">
        <v>4</v>
      </c>
      <c r="P10" s="20"/>
      <c r="Q10" s="20"/>
      <c r="R10" s="20"/>
      <c r="S10" s="20"/>
      <c r="T10" s="20"/>
      <c r="U10" s="20"/>
      <c r="V10" s="53">
        <v>90565.84</v>
      </c>
      <c r="W10" s="15">
        <f t="shared" ref="W10:W74" si="1">I10*V10</f>
        <v>362263.36</v>
      </c>
      <c r="X10" s="62"/>
      <c r="Y10" s="43" t="s">
        <v>10</v>
      </c>
      <c r="Z10" s="43" t="s">
        <v>51</v>
      </c>
      <c r="AA10" s="43" t="s">
        <v>10</v>
      </c>
      <c r="AB10" s="43" t="s">
        <v>10</v>
      </c>
      <c r="AC10" s="43" t="s">
        <v>10</v>
      </c>
      <c r="AD10" s="43" t="s">
        <v>10</v>
      </c>
      <c r="AE10" s="43" t="s">
        <v>10</v>
      </c>
      <c r="AF10" s="43" t="s">
        <v>10</v>
      </c>
      <c r="AG10" s="43"/>
    </row>
    <row r="11" spans="1:33" ht="51" x14ac:dyDescent="0.2">
      <c r="A11" s="44">
        <v>3</v>
      </c>
      <c r="B11" s="20" t="s">
        <v>72</v>
      </c>
      <c r="C11" s="20" t="s">
        <v>73</v>
      </c>
      <c r="D11" s="20" t="s">
        <v>74</v>
      </c>
      <c r="E11" s="20" t="s">
        <v>44</v>
      </c>
      <c r="F11" s="20" t="s">
        <v>48</v>
      </c>
      <c r="G11" s="20" t="s">
        <v>48</v>
      </c>
      <c r="H11" s="20" t="s">
        <v>68</v>
      </c>
      <c r="I11" s="53">
        <f t="shared" si="0"/>
        <v>3</v>
      </c>
      <c r="J11" s="53"/>
      <c r="K11" s="53"/>
      <c r="L11" s="53"/>
      <c r="M11" s="53"/>
      <c r="N11" s="53"/>
      <c r="O11" s="53">
        <v>3</v>
      </c>
      <c r="P11" s="20"/>
      <c r="Q11" s="20"/>
      <c r="R11" s="20"/>
      <c r="S11" s="20"/>
      <c r="T11" s="20"/>
      <c r="U11" s="20"/>
      <c r="V11" s="53">
        <v>1066169.45</v>
      </c>
      <c r="W11" s="15">
        <f t="shared" si="1"/>
        <v>3198508.3499999996</v>
      </c>
      <c r="X11" s="62"/>
      <c r="Y11" s="43" t="s">
        <v>10</v>
      </c>
      <c r="Z11" s="43" t="s">
        <v>51</v>
      </c>
      <c r="AA11" s="43" t="s">
        <v>10</v>
      </c>
      <c r="AB11" s="43" t="s">
        <v>10</v>
      </c>
      <c r="AC11" s="43" t="s">
        <v>10</v>
      </c>
      <c r="AD11" s="43" t="s">
        <v>10</v>
      </c>
      <c r="AE11" s="43" t="s">
        <v>10</v>
      </c>
      <c r="AF11" s="43" t="s">
        <v>10</v>
      </c>
      <c r="AG11" s="43"/>
    </row>
    <row r="12" spans="1:33" ht="51" x14ac:dyDescent="0.2">
      <c r="A12" s="44">
        <v>4</v>
      </c>
      <c r="B12" s="20" t="s">
        <v>75</v>
      </c>
      <c r="C12" s="20" t="s">
        <v>76</v>
      </c>
      <c r="D12" s="20" t="s">
        <v>77</v>
      </c>
      <c r="E12" s="20" t="s">
        <v>44</v>
      </c>
      <c r="F12" s="20" t="s">
        <v>48</v>
      </c>
      <c r="G12" s="20" t="s">
        <v>48</v>
      </c>
      <c r="H12" s="20" t="s">
        <v>68</v>
      </c>
      <c r="I12" s="53">
        <f t="shared" si="0"/>
        <v>1</v>
      </c>
      <c r="J12" s="53"/>
      <c r="K12" s="53"/>
      <c r="L12" s="53"/>
      <c r="M12" s="53"/>
      <c r="N12" s="53"/>
      <c r="O12" s="53">
        <v>1</v>
      </c>
      <c r="P12" s="20"/>
      <c r="Q12" s="20"/>
      <c r="R12" s="20"/>
      <c r="S12" s="20"/>
      <c r="T12" s="20"/>
      <c r="U12" s="20"/>
      <c r="V12" s="53">
        <v>99684.45</v>
      </c>
      <c r="W12" s="15">
        <f t="shared" si="1"/>
        <v>99684.45</v>
      </c>
      <c r="X12" s="62"/>
      <c r="Y12" s="43" t="s">
        <v>10</v>
      </c>
      <c r="Z12" s="43" t="s">
        <v>51</v>
      </c>
      <c r="AA12" s="43" t="s">
        <v>10</v>
      </c>
      <c r="AB12" s="43" t="s">
        <v>10</v>
      </c>
      <c r="AC12" s="43" t="s">
        <v>10</v>
      </c>
      <c r="AD12" s="43" t="s">
        <v>10</v>
      </c>
      <c r="AE12" s="43" t="s">
        <v>10</v>
      </c>
      <c r="AF12" s="43" t="s">
        <v>10</v>
      </c>
      <c r="AG12" s="43"/>
    </row>
    <row r="13" spans="1:33" ht="63.75" x14ac:dyDescent="0.2">
      <c r="A13" s="44">
        <v>5</v>
      </c>
      <c r="B13" s="20" t="s">
        <v>78</v>
      </c>
      <c r="C13" s="20" t="s">
        <v>79</v>
      </c>
      <c r="D13" s="20" t="s">
        <v>80</v>
      </c>
      <c r="E13" s="20" t="s">
        <v>44</v>
      </c>
      <c r="F13" s="20" t="s">
        <v>48</v>
      </c>
      <c r="G13" s="20" t="s">
        <v>48</v>
      </c>
      <c r="H13" s="20" t="s">
        <v>68</v>
      </c>
      <c r="I13" s="53">
        <f t="shared" si="0"/>
        <v>2</v>
      </c>
      <c r="J13" s="53"/>
      <c r="K13" s="53"/>
      <c r="L13" s="53"/>
      <c r="M13" s="53"/>
      <c r="N13" s="53"/>
      <c r="O13" s="53">
        <v>2</v>
      </c>
      <c r="P13" s="20"/>
      <c r="Q13" s="20"/>
      <c r="R13" s="20"/>
      <c r="S13" s="20"/>
      <c r="T13" s="20"/>
      <c r="U13" s="20"/>
      <c r="V13" s="53">
        <v>164004.17000000001</v>
      </c>
      <c r="W13" s="15">
        <f t="shared" si="1"/>
        <v>328008.34000000003</v>
      </c>
      <c r="X13" s="63"/>
      <c r="Y13" s="43" t="s">
        <v>10</v>
      </c>
      <c r="Z13" s="43" t="s">
        <v>51</v>
      </c>
      <c r="AA13" s="43" t="s">
        <v>10</v>
      </c>
      <c r="AB13" s="43" t="s">
        <v>10</v>
      </c>
      <c r="AC13" s="43" t="s">
        <v>10</v>
      </c>
      <c r="AD13" s="43" t="s">
        <v>10</v>
      </c>
      <c r="AE13" s="43" t="s">
        <v>10</v>
      </c>
      <c r="AF13" s="43" t="s">
        <v>10</v>
      </c>
      <c r="AG13" s="43"/>
    </row>
    <row r="14" spans="1:33" ht="89.25" x14ac:dyDescent="0.2">
      <c r="A14" s="44">
        <v>6</v>
      </c>
      <c r="B14" s="21" t="s">
        <v>81</v>
      </c>
      <c r="C14" s="20" t="s">
        <v>82</v>
      </c>
      <c r="D14" s="22" t="s">
        <v>83</v>
      </c>
      <c r="E14" s="22" t="s">
        <v>44</v>
      </c>
      <c r="F14" s="20" t="s">
        <v>50</v>
      </c>
      <c r="G14" s="20" t="s">
        <v>84</v>
      </c>
      <c r="H14" s="20" t="s">
        <v>85</v>
      </c>
      <c r="I14" s="53">
        <f t="shared" si="0"/>
        <v>20</v>
      </c>
      <c r="J14" s="20"/>
      <c r="K14" s="20"/>
      <c r="L14" s="20"/>
      <c r="M14" s="20"/>
      <c r="N14" s="20"/>
      <c r="O14" s="53">
        <v>20</v>
      </c>
      <c r="P14" s="20"/>
      <c r="Q14" s="20"/>
      <c r="R14" s="20"/>
      <c r="S14" s="20"/>
      <c r="T14" s="20"/>
      <c r="U14" s="20"/>
      <c r="V14" s="53">
        <v>53042.2</v>
      </c>
      <c r="W14" s="15">
        <f t="shared" si="1"/>
        <v>1060844</v>
      </c>
      <c r="X14" s="61">
        <f>W14+W15</f>
        <v>3468638.49</v>
      </c>
      <c r="Y14" s="43" t="s">
        <v>10</v>
      </c>
      <c r="Z14" s="43" t="s">
        <v>51</v>
      </c>
      <c r="AA14" s="43" t="s">
        <v>10</v>
      </c>
      <c r="AB14" s="43" t="s">
        <v>10</v>
      </c>
      <c r="AC14" s="43" t="s">
        <v>10</v>
      </c>
      <c r="AD14" s="43" t="s">
        <v>10</v>
      </c>
      <c r="AE14" s="43" t="s">
        <v>10</v>
      </c>
      <c r="AF14" s="43" t="s">
        <v>10</v>
      </c>
      <c r="AG14" s="43"/>
    </row>
    <row r="15" spans="1:33" ht="102" x14ac:dyDescent="0.2">
      <c r="A15" s="44">
        <v>7</v>
      </c>
      <c r="B15" s="21" t="s">
        <v>86</v>
      </c>
      <c r="C15" s="20" t="s">
        <v>87</v>
      </c>
      <c r="D15" s="22" t="s">
        <v>83</v>
      </c>
      <c r="E15" s="22" t="s">
        <v>44</v>
      </c>
      <c r="F15" s="20" t="s">
        <v>50</v>
      </c>
      <c r="G15" s="22" t="s">
        <v>84</v>
      </c>
      <c r="H15" s="22" t="s">
        <v>85</v>
      </c>
      <c r="I15" s="53">
        <f t="shared" si="0"/>
        <v>1</v>
      </c>
      <c r="J15" s="22"/>
      <c r="K15" s="22"/>
      <c r="L15" s="22"/>
      <c r="M15" s="22"/>
      <c r="N15" s="22"/>
      <c r="O15" s="54">
        <v>1</v>
      </c>
      <c r="P15" s="22"/>
      <c r="Q15" s="22"/>
      <c r="R15" s="22"/>
      <c r="S15" s="22"/>
      <c r="T15" s="22"/>
      <c r="U15" s="22"/>
      <c r="V15" s="54">
        <v>2407794.4900000002</v>
      </c>
      <c r="W15" s="15">
        <f t="shared" si="1"/>
        <v>2407794.4900000002</v>
      </c>
      <c r="X15" s="63"/>
      <c r="Y15" s="43" t="s">
        <v>10</v>
      </c>
      <c r="Z15" s="43" t="s">
        <v>51</v>
      </c>
      <c r="AA15" s="43" t="s">
        <v>10</v>
      </c>
      <c r="AB15" s="43" t="s">
        <v>10</v>
      </c>
      <c r="AC15" s="43" t="s">
        <v>10</v>
      </c>
      <c r="AD15" s="43" t="s">
        <v>10</v>
      </c>
      <c r="AE15" s="43" t="s">
        <v>10</v>
      </c>
      <c r="AF15" s="43" t="s">
        <v>10</v>
      </c>
      <c r="AG15" s="43"/>
    </row>
    <row r="16" spans="1:33" ht="76.5" x14ac:dyDescent="0.2">
      <c r="A16" s="44">
        <v>8</v>
      </c>
      <c r="B16" s="20" t="s">
        <v>88</v>
      </c>
      <c r="C16" s="20" t="s">
        <v>89</v>
      </c>
      <c r="D16" s="20" t="s">
        <v>83</v>
      </c>
      <c r="E16" s="20" t="s">
        <v>44</v>
      </c>
      <c r="F16" s="20" t="s">
        <v>90</v>
      </c>
      <c r="G16" s="20" t="s">
        <v>91</v>
      </c>
      <c r="H16" s="20" t="s">
        <v>92</v>
      </c>
      <c r="I16" s="53">
        <f t="shared" si="0"/>
        <v>100</v>
      </c>
      <c r="J16" s="20"/>
      <c r="K16" s="20"/>
      <c r="L16" s="20"/>
      <c r="M16" s="20"/>
      <c r="N16" s="20"/>
      <c r="O16" s="20"/>
      <c r="P16" s="20"/>
      <c r="Q16" s="54">
        <v>100</v>
      </c>
      <c r="R16" s="20"/>
      <c r="S16" s="20"/>
      <c r="T16" s="20"/>
      <c r="U16" s="20"/>
      <c r="V16" s="54">
        <v>45384.57</v>
      </c>
      <c r="W16" s="15">
        <f t="shared" si="1"/>
        <v>4538457</v>
      </c>
      <c r="X16" s="61">
        <f>W16+W17+W18+W19</f>
        <v>5460588.709999999</v>
      </c>
      <c r="Y16" s="43" t="s">
        <v>10</v>
      </c>
      <c r="Z16" s="43" t="s">
        <v>51</v>
      </c>
      <c r="AA16" s="43" t="s">
        <v>10</v>
      </c>
      <c r="AB16" s="43" t="s">
        <v>10</v>
      </c>
      <c r="AC16" s="43" t="s">
        <v>10</v>
      </c>
      <c r="AD16" s="43" t="s">
        <v>10</v>
      </c>
      <c r="AE16" s="43" t="s">
        <v>10</v>
      </c>
      <c r="AF16" s="43" t="s">
        <v>10</v>
      </c>
      <c r="AG16" s="43"/>
    </row>
    <row r="17" spans="1:33" ht="51" x14ac:dyDescent="0.2">
      <c r="A17" s="44">
        <v>9</v>
      </c>
      <c r="B17" s="20" t="s">
        <v>93</v>
      </c>
      <c r="C17" s="20" t="s">
        <v>94</v>
      </c>
      <c r="D17" s="20" t="s">
        <v>83</v>
      </c>
      <c r="E17" s="20" t="s">
        <v>44</v>
      </c>
      <c r="F17" s="20" t="s">
        <v>90</v>
      </c>
      <c r="G17" s="20" t="s">
        <v>91</v>
      </c>
      <c r="H17" s="20" t="s">
        <v>92</v>
      </c>
      <c r="I17" s="53">
        <f t="shared" si="0"/>
        <v>30</v>
      </c>
      <c r="J17" s="20"/>
      <c r="K17" s="20"/>
      <c r="L17" s="20"/>
      <c r="M17" s="20"/>
      <c r="N17" s="20"/>
      <c r="O17" s="20"/>
      <c r="P17" s="20"/>
      <c r="Q17" s="54">
        <v>30</v>
      </c>
      <c r="R17" s="20"/>
      <c r="S17" s="20"/>
      <c r="T17" s="20"/>
      <c r="U17" s="20"/>
      <c r="V17" s="54">
        <v>14926.86</v>
      </c>
      <c r="W17" s="15">
        <f t="shared" si="1"/>
        <v>447805.80000000005</v>
      </c>
      <c r="X17" s="62"/>
      <c r="Y17" s="43" t="s">
        <v>10</v>
      </c>
      <c r="Z17" s="43" t="s">
        <v>51</v>
      </c>
      <c r="AA17" s="43" t="s">
        <v>10</v>
      </c>
      <c r="AB17" s="43" t="s">
        <v>10</v>
      </c>
      <c r="AC17" s="43" t="s">
        <v>10</v>
      </c>
      <c r="AD17" s="43" t="s">
        <v>10</v>
      </c>
      <c r="AE17" s="43" t="s">
        <v>10</v>
      </c>
      <c r="AF17" s="43" t="s">
        <v>10</v>
      </c>
      <c r="AG17" s="43"/>
    </row>
    <row r="18" spans="1:33" ht="63.75" x14ac:dyDescent="0.2">
      <c r="A18" s="44">
        <v>10</v>
      </c>
      <c r="B18" s="20" t="s">
        <v>95</v>
      </c>
      <c r="C18" s="20" t="s">
        <v>96</v>
      </c>
      <c r="D18" s="20" t="s">
        <v>83</v>
      </c>
      <c r="E18" s="20" t="s">
        <v>44</v>
      </c>
      <c r="F18" s="20" t="s">
        <v>90</v>
      </c>
      <c r="G18" s="20" t="s">
        <v>91</v>
      </c>
      <c r="H18" s="20" t="s">
        <v>92</v>
      </c>
      <c r="I18" s="53">
        <f t="shared" si="0"/>
        <v>1</v>
      </c>
      <c r="J18" s="20"/>
      <c r="K18" s="20"/>
      <c r="L18" s="20"/>
      <c r="M18" s="20"/>
      <c r="N18" s="20"/>
      <c r="O18" s="20"/>
      <c r="P18" s="20"/>
      <c r="Q18" s="54">
        <v>1</v>
      </c>
      <c r="R18" s="20"/>
      <c r="S18" s="20"/>
      <c r="T18" s="20"/>
      <c r="U18" s="20"/>
      <c r="V18" s="54">
        <v>62161.06</v>
      </c>
      <c r="W18" s="15">
        <f t="shared" si="1"/>
        <v>62161.06</v>
      </c>
      <c r="X18" s="62"/>
      <c r="Y18" s="43" t="s">
        <v>10</v>
      </c>
      <c r="Z18" s="43" t="s">
        <v>51</v>
      </c>
      <c r="AA18" s="43" t="s">
        <v>10</v>
      </c>
      <c r="AB18" s="43" t="s">
        <v>10</v>
      </c>
      <c r="AC18" s="43" t="s">
        <v>10</v>
      </c>
      <c r="AD18" s="43" t="s">
        <v>10</v>
      </c>
      <c r="AE18" s="43" t="s">
        <v>10</v>
      </c>
      <c r="AF18" s="43" t="s">
        <v>10</v>
      </c>
      <c r="AG18" s="43"/>
    </row>
    <row r="19" spans="1:33" ht="51" x14ac:dyDescent="0.2">
      <c r="A19" s="44">
        <v>11</v>
      </c>
      <c r="B19" s="20" t="s">
        <v>97</v>
      </c>
      <c r="C19" s="20" t="s">
        <v>98</v>
      </c>
      <c r="D19" s="20" t="s">
        <v>83</v>
      </c>
      <c r="E19" s="20" t="s">
        <v>44</v>
      </c>
      <c r="F19" s="20" t="s">
        <v>90</v>
      </c>
      <c r="G19" s="20" t="s">
        <v>91</v>
      </c>
      <c r="H19" s="20" t="s">
        <v>92</v>
      </c>
      <c r="I19" s="53">
        <f t="shared" si="0"/>
        <v>5</v>
      </c>
      <c r="J19" s="20"/>
      <c r="K19" s="20"/>
      <c r="L19" s="20"/>
      <c r="M19" s="20"/>
      <c r="N19" s="20"/>
      <c r="O19" s="20"/>
      <c r="P19" s="20"/>
      <c r="Q19" s="54">
        <v>5</v>
      </c>
      <c r="R19" s="20"/>
      <c r="S19" s="20"/>
      <c r="T19" s="20"/>
      <c r="U19" s="20"/>
      <c r="V19" s="54">
        <v>82432.97</v>
      </c>
      <c r="W19" s="15">
        <f t="shared" si="1"/>
        <v>412164.85</v>
      </c>
      <c r="X19" s="63"/>
      <c r="Y19" s="43" t="s">
        <v>10</v>
      </c>
      <c r="Z19" s="43" t="s">
        <v>51</v>
      </c>
      <c r="AA19" s="43" t="s">
        <v>10</v>
      </c>
      <c r="AB19" s="43" t="s">
        <v>10</v>
      </c>
      <c r="AC19" s="43" t="s">
        <v>10</v>
      </c>
      <c r="AD19" s="43" t="s">
        <v>10</v>
      </c>
      <c r="AE19" s="43" t="s">
        <v>10</v>
      </c>
      <c r="AF19" s="43" t="s">
        <v>10</v>
      </c>
      <c r="AG19" s="43"/>
    </row>
    <row r="20" spans="1:33" ht="51" x14ac:dyDescent="0.2">
      <c r="A20" s="44">
        <v>12</v>
      </c>
      <c r="B20" s="20" t="s">
        <v>99</v>
      </c>
      <c r="C20" s="20" t="s">
        <v>100</v>
      </c>
      <c r="D20" s="20" t="s">
        <v>101</v>
      </c>
      <c r="E20" s="20" t="s">
        <v>44</v>
      </c>
      <c r="F20" s="20" t="s">
        <v>47</v>
      </c>
      <c r="G20" s="20" t="s">
        <v>47</v>
      </c>
      <c r="H20" s="20" t="s">
        <v>102</v>
      </c>
      <c r="I20" s="53">
        <f t="shared" si="0"/>
        <v>8</v>
      </c>
      <c r="J20" s="20"/>
      <c r="K20" s="20"/>
      <c r="L20" s="20"/>
      <c r="M20" s="20"/>
      <c r="N20" s="20"/>
      <c r="O20" s="54">
        <v>8</v>
      </c>
      <c r="P20" s="54"/>
      <c r="Q20" s="54"/>
      <c r="R20" s="54"/>
      <c r="S20" s="54"/>
      <c r="T20" s="54"/>
      <c r="U20" s="54"/>
      <c r="V20" s="53">
        <v>60295.88</v>
      </c>
      <c r="W20" s="15">
        <f t="shared" si="1"/>
        <v>482367.04</v>
      </c>
      <c r="X20" s="61">
        <f>W20+W21+W22+W23+W24+W25+W27+W28+W26+W29</f>
        <v>6805743.6699999999</v>
      </c>
      <c r="Y20" s="43" t="s">
        <v>10</v>
      </c>
      <c r="Z20" s="43" t="s">
        <v>51</v>
      </c>
      <c r="AA20" s="43" t="s">
        <v>10</v>
      </c>
      <c r="AB20" s="43" t="s">
        <v>10</v>
      </c>
      <c r="AC20" s="43" t="s">
        <v>10</v>
      </c>
      <c r="AD20" s="43" t="s">
        <v>10</v>
      </c>
      <c r="AE20" s="43" t="s">
        <v>10</v>
      </c>
      <c r="AF20" s="43" t="s">
        <v>10</v>
      </c>
      <c r="AG20" s="43"/>
    </row>
    <row r="21" spans="1:33" ht="51" x14ac:dyDescent="0.2">
      <c r="A21" s="44">
        <v>13</v>
      </c>
      <c r="B21" s="20" t="s">
        <v>103</v>
      </c>
      <c r="C21" s="20" t="s">
        <v>104</v>
      </c>
      <c r="D21" s="20" t="s">
        <v>105</v>
      </c>
      <c r="E21" s="20" t="s">
        <v>44</v>
      </c>
      <c r="F21" s="20" t="s">
        <v>47</v>
      </c>
      <c r="G21" s="20" t="s">
        <v>47</v>
      </c>
      <c r="H21" s="20" t="s">
        <v>102</v>
      </c>
      <c r="I21" s="53">
        <f t="shared" si="0"/>
        <v>3</v>
      </c>
      <c r="J21" s="20"/>
      <c r="K21" s="20"/>
      <c r="L21" s="20"/>
      <c r="M21" s="20"/>
      <c r="N21" s="20"/>
      <c r="O21" s="54"/>
      <c r="P21" s="54">
        <v>3</v>
      </c>
      <c r="Q21" s="54"/>
      <c r="R21" s="54"/>
      <c r="S21" s="54"/>
      <c r="T21" s="54"/>
      <c r="U21" s="54"/>
      <c r="V21" s="53">
        <v>238380</v>
      </c>
      <c r="W21" s="15">
        <f t="shared" si="1"/>
        <v>715140</v>
      </c>
      <c r="X21" s="62"/>
      <c r="Y21" s="43" t="s">
        <v>10</v>
      </c>
      <c r="Z21" s="43" t="s">
        <v>51</v>
      </c>
      <c r="AA21" s="43" t="s">
        <v>10</v>
      </c>
      <c r="AB21" s="43" t="s">
        <v>10</v>
      </c>
      <c r="AC21" s="43" t="s">
        <v>10</v>
      </c>
      <c r="AD21" s="43" t="s">
        <v>10</v>
      </c>
      <c r="AE21" s="43" t="s">
        <v>10</v>
      </c>
      <c r="AF21" s="43" t="s">
        <v>10</v>
      </c>
      <c r="AG21" s="43"/>
    </row>
    <row r="22" spans="1:33" ht="51" x14ac:dyDescent="0.2">
      <c r="A22" s="44">
        <v>14</v>
      </c>
      <c r="B22" s="20" t="s">
        <v>106</v>
      </c>
      <c r="C22" s="20" t="s">
        <v>107</v>
      </c>
      <c r="D22" s="20" t="s">
        <v>108</v>
      </c>
      <c r="E22" s="20" t="s">
        <v>44</v>
      </c>
      <c r="F22" s="20" t="s">
        <v>47</v>
      </c>
      <c r="G22" s="20" t="s">
        <v>47</v>
      </c>
      <c r="H22" s="20" t="s">
        <v>102</v>
      </c>
      <c r="I22" s="53">
        <f t="shared" si="0"/>
        <v>3</v>
      </c>
      <c r="J22" s="20"/>
      <c r="K22" s="20"/>
      <c r="L22" s="20"/>
      <c r="M22" s="20"/>
      <c r="N22" s="20"/>
      <c r="O22" s="54"/>
      <c r="P22" s="54"/>
      <c r="Q22" s="54">
        <v>3</v>
      </c>
      <c r="R22" s="54"/>
      <c r="S22" s="54"/>
      <c r="T22" s="54"/>
      <c r="U22" s="54"/>
      <c r="V22" s="53">
        <v>68678.75</v>
      </c>
      <c r="W22" s="15">
        <f t="shared" si="1"/>
        <v>206036.25</v>
      </c>
      <c r="X22" s="62"/>
      <c r="Y22" s="43" t="s">
        <v>10</v>
      </c>
      <c r="Z22" s="43" t="s">
        <v>51</v>
      </c>
      <c r="AA22" s="43" t="s">
        <v>10</v>
      </c>
      <c r="AB22" s="43" t="s">
        <v>10</v>
      </c>
      <c r="AC22" s="43" t="s">
        <v>10</v>
      </c>
      <c r="AD22" s="43" t="s">
        <v>10</v>
      </c>
      <c r="AE22" s="43" t="s">
        <v>10</v>
      </c>
      <c r="AF22" s="43" t="s">
        <v>10</v>
      </c>
      <c r="AG22" s="43"/>
    </row>
    <row r="23" spans="1:33" ht="51" x14ac:dyDescent="0.2">
      <c r="A23" s="44">
        <v>15</v>
      </c>
      <c r="B23" s="20" t="s">
        <v>109</v>
      </c>
      <c r="C23" s="20" t="s">
        <v>110</v>
      </c>
      <c r="D23" s="20" t="s">
        <v>111</v>
      </c>
      <c r="E23" s="20" t="s">
        <v>44</v>
      </c>
      <c r="F23" s="20" t="s">
        <v>47</v>
      </c>
      <c r="G23" s="20" t="s">
        <v>47</v>
      </c>
      <c r="H23" s="20" t="s">
        <v>102</v>
      </c>
      <c r="I23" s="53">
        <f t="shared" si="0"/>
        <v>2</v>
      </c>
      <c r="J23" s="20"/>
      <c r="K23" s="20"/>
      <c r="L23" s="20"/>
      <c r="M23" s="20"/>
      <c r="N23" s="20"/>
      <c r="O23" s="54"/>
      <c r="P23" s="54"/>
      <c r="Q23" s="54"/>
      <c r="R23" s="54">
        <v>2</v>
      </c>
      <c r="S23" s="54"/>
      <c r="T23" s="54"/>
      <c r="U23" s="54"/>
      <c r="V23" s="53">
        <v>100508.75</v>
      </c>
      <c r="W23" s="15">
        <f t="shared" si="1"/>
        <v>201017.5</v>
      </c>
      <c r="X23" s="62"/>
      <c r="Y23" s="43" t="s">
        <v>10</v>
      </c>
      <c r="Z23" s="43" t="s">
        <v>51</v>
      </c>
      <c r="AA23" s="43" t="s">
        <v>10</v>
      </c>
      <c r="AB23" s="43" t="s">
        <v>10</v>
      </c>
      <c r="AC23" s="43" t="s">
        <v>10</v>
      </c>
      <c r="AD23" s="43" t="s">
        <v>10</v>
      </c>
      <c r="AE23" s="43" t="s">
        <v>10</v>
      </c>
      <c r="AF23" s="43" t="s">
        <v>10</v>
      </c>
      <c r="AG23" s="43"/>
    </row>
    <row r="24" spans="1:33" ht="51" x14ac:dyDescent="0.2">
      <c r="A24" s="44">
        <v>16</v>
      </c>
      <c r="B24" s="20" t="s">
        <v>112</v>
      </c>
      <c r="C24" s="20" t="s">
        <v>113</v>
      </c>
      <c r="D24" s="20" t="s">
        <v>114</v>
      </c>
      <c r="E24" s="20" t="s">
        <v>44</v>
      </c>
      <c r="F24" s="20" t="s">
        <v>47</v>
      </c>
      <c r="G24" s="20" t="s">
        <v>47</v>
      </c>
      <c r="H24" s="20" t="s">
        <v>102</v>
      </c>
      <c r="I24" s="53">
        <f t="shared" si="0"/>
        <v>15</v>
      </c>
      <c r="J24" s="20"/>
      <c r="K24" s="20"/>
      <c r="L24" s="20"/>
      <c r="M24" s="20"/>
      <c r="N24" s="20"/>
      <c r="O24" s="54">
        <v>15</v>
      </c>
      <c r="P24" s="54"/>
      <c r="Q24" s="54"/>
      <c r="R24" s="54"/>
      <c r="S24" s="54"/>
      <c r="T24" s="54"/>
      <c r="U24" s="54"/>
      <c r="V24" s="53">
        <v>14944.08</v>
      </c>
      <c r="W24" s="15">
        <f t="shared" si="1"/>
        <v>224161.2</v>
      </c>
      <c r="X24" s="62"/>
      <c r="Y24" s="43" t="s">
        <v>10</v>
      </c>
      <c r="Z24" s="43" t="s">
        <v>51</v>
      </c>
      <c r="AA24" s="43" t="s">
        <v>10</v>
      </c>
      <c r="AB24" s="43" t="s">
        <v>10</v>
      </c>
      <c r="AC24" s="43" t="s">
        <v>10</v>
      </c>
      <c r="AD24" s="43" t="s">
        <v>10</v>
      </c>
      <c r="AE24" s="43" t="s">
        <v>10</v>
      </c>
      <c r="AF24" s="43" t="s">
        <v>10</v>
      </c>
      <c r="AG24" s="43"/>
    </row>
    <row r="25" spans="1:33" ht="51" x14ac:dyDescent="0.2">
      <c r="A25" s="44">
        <v>17</v>
      </c>
      <c r="B25" s="20" t="s">
        <v>115</v>
      </c>
      <c r="C25" s="20" t="s">
        <v>116</v>
      </c>
      <c r="D25" s="20" t="s">
        <v>117</v>
      </c>
      <c r="E25" s="20" t="s">
        <v>44</v>
      </c>
      <c r="F25" s="20" t="s">
        <v>47</v>
      </c>
      <c r="G25" s="20" t="s">
        <v>47</v>
      </c>
      <c r="H25" s="20" t="s">
        <v>102</v>
      </c>
      <c r="I25" s="53">
        <f t="shared" si="0"/>
        <v>15</v>
      </c>
      <c r="J25" s="20"/>
      <c r="K25" s="20"/>
      <c r="L25" s="20"/>
      <c r="M25" s="20"/>
      <c r="N25" s="20"/>
      <c r="O25" s="54"/>
      <c r="P25" s="54">
        <v>15</v>
      </c>
      <c r="Q25" s="54"/>
      <c r="R25" s="54"/>
      <c r="S25" s="54"/>
      <c r="T25" s="54"/>
      <c r="U25" s="54"/>
      <c r="V25" s="53">
        <v>19701.46</v>
      </c>
      <c r="W25" s="15">
        <f t="shared" si="1"/>
        <v>295521.89999999997</v>
      </c>
      <c r="X25" s="62"/>
      <c r="Y25" s="43" t="s">
        <v>10</v>
      </c>
      <c r="Z25" s="43" t="s">
        <v>51</v>
      </c>
      <c r="AA25" s="43" t="s">
        <v>10</v>
      </c>
      <c r="AB25" s="43" t="s">
        <v>10</v>
      </c>
      <c r="AC25" s="43" t="s">
        <v>10</v>
      </c>
      <c r="AD25" s="43" t="s">
        <v>10</v>
      </c>
      <c r="AE25" s="43" t="s">
        <v>10</v>
      </c>
      <c r="AF25" s="43" t="s">
        <v>10</v>
      </c>
      <c r="AG25" s="43"/>
    </row>
    <row r="26" spans="1:33" ht="51" x14ac:dyDescent="0.2">
      <c r="A26" s="44">
        <v>18</v>
      </c>
      <c r="B26" s="20" t="s">
        <v>118</v>
      </c>
      <c r="C26" s="20" t="s">
        <v>119</v>
      </c>
      <c r="D26" s="20" t="s">
        <v>120</v>
      </c>
      <c r="E26" s="20" t="s">
        <v>44</v>
      </c>
      <c r="F26" s="20" t="s">
        <v>47</v>
      </c>
      <c r="G26" s="20" t="s">
        <v>47</v>
      </c>
      <c r="H26" s="20" t="s">
        <v>102</v>
      </c>
      <c r="I26" s="53">
        <f t="shared" si="0"/>
        <v>4</v>
      </c>
      <c r="J26" s="20"/>
      <c r="K26" s="20"/>
      <c r="L26" s="20"/>
      <c r="M26" s="20"/>
      <c r="N26" s="20"/>
      <c r="O26" s="54"/>
      <c r="P26" s="54"/>
      <c r="Q26" s="54">
        <v>4</v>
      </c>
      <c r="R26" s="54"/>
      <c r="S26" s="54"/>
      <c r="T26" s="54"/>
      <c r="U26" s="54"/>
      <c r="V26" s="53">
        <v>18985.900000000001</v>
      </c>
      <c r="W26" s="15">
        <f t="shared" si="1"/>
        <v>75943.600000000006</v>
      </c>
      <c r="X26" s="62"/>
      <c r="Y26" s="43" t="s">
        <v>10</v>
      </c>
      <c r="Z26" s="43" t="s">
        <v>51</v>
      </c>
      <c r="AA26" s="43" t="s">
        <v>10</v>
      </c>
      <c r="AB26" s="43" t="s">
        <v>10</v>
      </c>
      <c r="AC26" s="43" t="s">
        <v>10</v>
      </c>
      <c r="AD26" s="43" t="s">
        <v>10</v>
      </c>
      <c r="AE26" s="43" t="s">
        <v>10</v>
      </c>
      <c r="AF26" s="43" t="s">
        <v>10</v>
      </c>
      <c r="AG26" s="43"/>
    </row>
    <row r="27" spans="1:33" ht="63.75" x14ac:dyDescent="0.2">
      <c r="A27" s="44">
        <v>19</v>
      </c>
      <c r="B27" s="20" t="s">
        <v>121</v>
      </c>
      <c r="C27" s="20" t="s">
        <v>122</v>
      </c>
      <c r="D27" s="20" t="s">
        <v>123</v>
      </c>
      <c r="E27" s="20" t="s">
        <v>44</v>
      </c>
      <c r="F27" s="20" t="s">
        <v>47</v>
      </c>
      <c r="G27" s="20" t="s">
        <v>47</v>
      </c>
      <c r="H27" s="20" t="s">
        <v>102</v>
      </c>
      <c r="I27" s="53">
        <f t="shared" si="0"/>
        <v>32</v>
      </c>
      <c r="J27" s="20"/>
      <c r="K27" s="20"/>
      <c r="L27" s="20"/>
      <c r="M27" s="20"/>
      <c r="N27" s="20"/>
      <c r="O27" s="54"/>
      <c r="P27" s="54"/>
      <c r="Q27" s="54"/>
      <c r="R27" s="54">
        <v>32</v>
      </c>
      <c r="S27" s="54"/>
      <c r="T27" s="54"/>
      <c r="U27" s="54"/>
      <c r="V27" s="53">
        <v>25069.34</v>
      </c>
      <c r="W27" s="15">
        <f t="shared" si="1"/>
        <v>802218.88</v>
      </c>
      <c r="X27" s="62"/>
      <c r="Y27" s="43" t="s">
        <v>10</v>
      </c>
      <c r="Z27" s="43" t="s">
        <v>51</v>
      </c>
      <c r="AA27" s="43" t="s">
        <v>10</v>
      </c>
      <c r="AB27" s="43" t="s">
        <v>10</v>
      </c>
      <c r="AC27" s="43" t="s">
        <v>10</v>
      </c>
      <c r="AD27" s="43" t="s">
        <v>10</v>
      </c>
      <c r="AE27" s="43" t="s">
        <v>10</v>
      </c>
      <c r="AF27" s="43" t="s">
        <v>10</v>
      </c>
      <c r="AG27" s="43"/>
    </row>
    <row r="28" spans="1:33" ht="51" x14ac:dyDescent="0.2">
      <c r="A28" s="44">
        <v>20</v>
      </c>
      <c r="B28" s="20" t="s">
        <v>124</v>
      </c>
      <c r="C28" s="20" t="s">
        <v>125</v>
      </c>
      <c r="D28" s="20" t="s">
        <v>126</v>
      </c>
      <c r="E28" s="20" t="s">
        <v>44</v>
      </c>
      <c r="F28" s="20" t="s">
        <v>47</v>
      </c>
      <c r="G28" s="20" t="s">
        <v>47</v>
      </c>
      <c r="H28" s="20" t="s">
        <v>102</v>
      </c>
      <c r="I28" s="53">
        <f t="shared" si="0"/>
        <v>1</v>
      </c>
      <c r="J28" s="20"/>
      <c r="K28" s="20"/>
      <c r="L28" s="20"/>
      <c r="M28" s="20"/>
      <c r="N28" s="20"/>
      <c r="O28" s="54">
        <v>1</v>
      </c>
      <c r="P28" s="54"/>
      <c r="Q28" s="54"/>
      <c r="R28" s="54"/>
      <c r="S28" s="54"/>
      <c r="T28" s="54"/>
      <c r="U28" s="54"/>
      <c r="V28" s="53">
        <v>1671341.14</v>
      </c>
      <c r="W28" s="15">
        <f t="shared" si="1"/>
        <v>1671341.14</v>
      </c>
      <c r="X28" s="62"/>
      <c r="Y28" s="43" t="s">
        <v>10</v>
      </c>
      <c r="Z28" s="43" t="s">
        <v>51</v>
      </c>
      <c r="AA28" s="43" t="s">
        <v>10</v>
      </c>
      <c r="AB28" s="43" t="s">
        <v>10</v>
      </c>
      <c r="AC28" s="43" t="s">
        <v>10</v>
      </c>
      <c r="AD28" s="43" t="s">
        <v>10</v>
      </c>
      <c r="AE28" s="43" t="s">
        <v>10</v>
      </c>
      <c r="AF28" s="43" t="s">
        <v>10</v>
      </c>
      <c r="AG28" s="43"/>
    </row>
    <row r="29" spans="1:33" ht="51" x14ac:dyDescent="0.2">
      <c r="A29" s="44">
        <v>21</v>
      </c>
      <c r="B29" s="20" t="s">
        <v>127</v>
      </c>
      <c r="C29" s="20" t="s">
        <v>128</v>
      </c>
      <c r="D29" s="20" t="s">
        <v>129</v>
      </c>
      <c r="E29" s="20" t="s">
        <v>44</v>
      </c>
      <c r="F29" s="20" t="s">
        <v>47</v>
      </c>
      <c r="G29" s="20" t="s">
        <v>47</v>
      </c>
      <c r="H29" s="20" t="s">
        <v>102</v>
      </c>
      <c r="I29" s="53">
        <f t="shared" si="0"/>
        <v>2</v>
      </c>
      <c r="J29" s="20"/>
      <c r="K29" s="20"/>
      <c r="L29" s="20"/>
      <c r="M29" s="20"/>
      <c r="N29" s="20"/>
      <c r="O29" s="54"/>
      <c r="P29" s="54">
        <v>2</v>
      </c>
      <c r="Q29" s="54"/>
      <c r="R29" s="54"/>
      <c r="S29" s="54"/>
      <c r="T29" s="54"/>
      <c r="U29" s="54"/>
      <c r="V29" s="53">
        <v>1065998.08</v>
      </c>
      <c r="W29" s="15">
        <f t="shared" si="1"/>
        <v>2131996.16</v>
      </c>
      <c r="X29" s="63"/>
      <c r="Y29" s="43" t="s">
        <v>10</v>
      </c>
      <c r="Z29" s="43" t="s">
        <v>51</v>
      </c>
      <c r="AA29" s="43" t="s">
        <v>10</v>
      </c>
      <c r="AB29" s="43" t="s">
        <v>10</v>
      </c>
      <c r="AC29" s="43" t="s">
        <v>10</v>
      </c>
      <c r="AD29" s="43" t="s">
        <v>10</v>
      </c>
      <c r="AE29" s="43" t="s">
        <v>10</v>
      </c>
      <c r="AF29" s="43" t="s">
        <v>10</v>
      </c>
      <c r="AG29" s="43"/>
    </row>
    <row r="30" spans="1:33" ht="51" x14ac:dyDescent="0.2">
      <c r="A30" s="44">
        <v>22</v>
      </c>
      <c r="B30" s="20" t="s">
        <v>130</v>
      </c>
      <c r="C30" s="20" t="s">
        <v>131</v>
      </c>
      <c r="D30" s="20" t="s">
        <v>67</v>
      </c>
      <c r="E30" s="20" t="s">
        <v>44</v>
      </c>
      <c r="F30" s="20" t="s">
        <v>49</v>
      </c>
      <c r="G30" s="20" t="s">
        <v>49</v>
      </c>
      <c r="H30" s="20" t="s">
        <v>132</v>
      </c>
      <c r="I30" s="53">
        <f t="shared" si="0"/>
        <v>3</v>
      </c>
      <c r="J30" s="20"/>
      <c r="K30" s="20"/>
      <c r="L30" s="20"/>
      <c r="M30" s="20"/>
      <c r="N30" s="20"/>
      <c r="O30" s="54">
        <v>3</v>
      </c>
      <c r="P30" s="20"/>
      <c r="Q30" s="20"/>
      <c r="R30" s="20"/>
      <c r="S30" s="20"/>
      <c r="T30" s="20"/>
      <c r="U30" s="20"/>
      <c r="V30" s="53">
        <v>80079.8</v>
      </c>
      <c r="W30" s="15">
        <f t="shared" si="1"/>
        <v>240239.40000000002</v>
      </c>
      <c r="X30" s="61">
        <f>W30+W31+W32</f>
        <v>827026.85000000009</v>
      </c>
      <c r="Y30" s="43" t="s">
        <v>10</v>
      </c>
      <c r="Z30" s="43" t="s">
        <v>51</v>
      </c>
      <c r="AA30" s="43" t="s">
        <v>10</v>
      </c>
      <c r="AB30" s="43" t="s">
        <v>10</v>
      </c>
      <c r="AC30" s="43" t="s">
        <v>10</v>
      </c>
      <c r="AD30" s="43" t="s">
        <v>10</v>
      </c>
      <c r="AE30" s="43" t="s">
        <v>10</v>
      </c>
      <c r="AF30" s="43" t="s">
        <v>10</v>
      </c>
      <c r="AG30" s="43"/>
    </row>
    <row r="31" spans="1:33" ht="51" x14ac:dyDescent="0.2">
      <c r="A31" s="44">
        <v>23</v>
      </c>
      <c r="B31" s="20" t="s">
        <v>103</v>
      </c>
      <c r="C31" s="20" t="s">
        <v>133</v>
      </c>
      <c r="D31" s="20" t="s">
        <v>71</v>
      </c>
      <c r="E31" s="20" t="s">
        <v>44</v>
      </c>
      <c r="F31" s="20" t="s">
        <v>49</v>
      </c>
      <c r="G31" s="20" t="s">
        <v>49</v>
      </c>
      <c r="H31" s="20" t="s">
        <v>132</v>
      </c>
      <c r="I31" s="53">
        <f t="shared" si="0"/>
        <v>1</v>
      </c>
      <c r="J31" s="20"/>
      <c r="K31" s="20"/>
      <c r="L31" s="20"/>
      <c r="M31" s="20"/>
      <c r="N31" s="20"/>
      <c r="O31" s="54">
        <v>1</v>
      </c>
      <c r="P31" s="20"/>
      <c r="Q31" s="20"/>
      <c r="R31" s="20"/>
      <c r="S31" s="20"/>
      <c r="T31" s="20"/>
      <c r="U31" s="20"/>
      <c r="V31" s="53">
        <v>224648.55</v>
      </c>
      <c r="W31" s="15">
        <f t="shared" si="1"/>
        <v>224648.55</v>
      </c>
      <c r="X31" s="62"/>
      <c r="Y31" s="43" t="s">
        <v>10</v>
      </c>
      <c r="Z31" s="43" t="s">
        <v>51</v>
      </c>
      <c r="AA31" s="43" t="s">
        <v>10</v>
      </c>
      <c r="AB31" s="43" t="s">
        <v>10</v>
      </c>
      <c r="AC31" s="43" t="s">
        <v>10</v>
      </c>
      <c r="AD31" s="43" t="s">
        <v>10</v>
      </c>
      <c r="AE31" s="43" t="s">
        <v>10</v>
      </c>
      <c r="AF31" s="43" t="s">
        <v>10</v>
      </c>
      <c r="AG31" s="43"/>
    </row>
    <row r="32" spans="1:33" ht="63.75" x14ac:dyDescent="0.2">
      <c r="A32" s="44">
        <v>24</v>
      </c>
      <c r="B32" s="22" t="s">
        <v>134</v>
      </c>
      <c r="C32" s="22" t="s">
        <v>135</v>
      </c>
      <c r="D32" s="22" t="s">
        <v>74</v>
      </c>
      <c r="E32" s="20" t="s">
        <v>44</v>
      </c>
      <c r="F32" s="20" t="s">
        <v>49</v>
      </c>
      <c r="G32" s="20" t="s">
        <v>49</v>
      </c>
      <c r="H32" s="20" t="s">
        <v>132</v>
      </c>
      <c r="I32" s="53">
        <f t="shared" si="0"/>
        <v>5</v>
      </c>
      <c r="J32" s="22"/>
      <c r="K32" s="22"/>
      <c r="L32" s="22"/>
      <c r="M32" s="22"/>
      <c r="N32" s="22"/>
      <c r="O32" s="54">
        <v>5</v>
      </c>
      <c r="P32" s="22"/>
      <c r="Q32" s="22"/>
      <c r="R32" s="22"/>
      <c r="S32" s="22"/>
      <c r="T32" s="22"/>
      <c r="U32" s="22"/>
      <c r="V32" s="54">
        <v>72427.78</v>
      </c>
      <c r="W32" s="15">
        <f t="shared" si="1"/>
        <v>362138.9</v>
      </c>
      <c r="X32" s="63"/>
      <c r="Y32" s="43" t="s">
        <v>10</v>
      </c>
      <c r="Z32" s="43" t="s">
        <v>51</v>
      </c>
      <c r="AA32" s="43" t="s">
        <v>10</v>
      </c>
      <c r="AB32" s="43" t="s">
        <v>10</v>
      </c>
      <c r="AC32" s="43" t="s">
        <v>10</v>
      </c>
      <c r="AD32" s="43" t="s">
        <v>10</v>
      </c>
      <c r="AE32" s="43" t="s">
        <v>10</v>
      </c>
      <c r="AF32" s="43" t="s">
        <v>10</v>
      </c>
      <c r="AG32" s="43"/>
    </row>
    <row r="33" spans="1:33" ht="76.5" x14ac:dyDescent="0.2">
      <c r="A33" s="44">
        <v>25</v>
      </c>
      <c r="B33" s="23" t="s">
        <v>136</v>
      </c>
      <c r="C33" s="23" t="s">
        <v>137</v>
      </c>
      <c r="D33" s="23" t="s">
        <v>138</v>
      </c>
      <c r="E33" s="21" t="s">
        <v>44</v>
      </c>
      <c r="F33" s="20" t="s">
        <v>139</v>
      </c>
      <c r="G33" s="20" t="s">
        <v>56</v>
      </c>
      <c r="H33" s="24" t="s">
        <v>140</v>
      </c>
      <c r="I33" s="53">
        <f t="shared" si="0"/>
        <v>5</v>
      </c>
      <c r="J33" s="23"/>
      <c r="K33" s="23"/>
      <c r="L33" s="23"/>
      <c r="M33" s="23"/>
      <c r="N33" s="23"/>
      <c r="O33" s="55"/>
      <c r="P33" s="56">
        <v>5</v>
      </c>
      <c r="Q33" s="23"/>
      <c r="R33" s="23"/>
      <c r="S33" s="23"/>
      <c r="T33" s="23"/>
      <c r="U33" s="23"/>
      <c r="V33" s="55">
        <v>39426.769999999997</v>
      </c>
      <c r="W33" s="15">
        <f t="shared" si="1"/>
        <v>197133.84999999998</v>
      </c>
      <c r="X33" s="61">
        <f>W33+W34</f>
        <v>307281.34999999998</v>
      </c>
      <c r="Y33" s="43" t="s">
        <v>10</v>
      </c>
      <c r="Z33" s="43" t="s">
        <v>51</v>
      </c>
      <c r="AA33" s="43" t="s">
        <v>10</v>
      </c>
      <c r="AB33" s="43" t="s">
        <v>10</v>
      </c>
      <c r="AC33" s="43" t="s">
        <v>10</v>
      </c>
      <c r="AD33" s="43" t="s">
        <v>10</v>
      </c>
      <c r="AE33" s="43" t="s">
        <v>10</v>
      </c>
      <c r="AF33" s="43" t="s">
        <v>10</v>
      </c>
      <c r="AG33" s="43"/>
    </row>
    <row r="34" spans="1:33" ht="51" x14ac:dyDescent="0.2">
      <c r="A34" s="44">
        <v>26</v>
      </c>
      <c r="B34" s="23" t="s">
        <v>141</v>
      </c>
      <c r="C34" s="23" t="s">
        <v>142</v>
      </c>
      <c r="D34" s="23" t="s">
        <v>138</v>
      </c>
      <c r="E34" s="21" t="s">
        <v>44</v>
      </c>
      <c r="F34" s="20" t="s">
        <v>139</v>
      </c>
      <c r="G34" s="20" t="s">
        <v>56</v>
      </c>
      <c r="H34" s="24" t="s">
        <v>140</v>
      </c>
      <c r="I34" s="53">
        <f t="shared" si="0"/>
        <v>2</v>
      </c>
      <c r="J34" s="23"/>
      <c r="K34" s="23"/>
      <c r="L34" s="23"/>
      <c r="M34" s="23"/>
      <c r="N34" s="23"/>
      <c r="O34" s="55"/>
      <c r="P34" s="56">
        <v>2</v>
      </c>
      <c r="Q34" s="23"/>
      <c r="R34" s="23"/>
      <c r="S34" s="23"/>
      <c r="T34" s="23"/>
      <c r="U34" s="23"/>
      <c r="V34" s="55">
        <v>55073.75</v>
      </c>
      <c r="W34" s="15">
        <f t="shared" si="1"/>
        <v>110147.5</v>
      </c>
      <c r="X34" s="63"/>
      <c r="Y34" s="43" t="s">
        <v>10</v>
      </c>
      <c r="Z34" s="43" t="s">
        <v>51</v>
      </c>
      <c r="AA34" s="43" t="s">
        <v>10</v>
      </c>
      <c r="AB34" s="43" t="s">
        <v>10</v>
      </c>
      <c r="AC34" s="43" t="s">
        <v>10</v>
      </c>
      <c r="AD34" s="43" t="s">
        <v>10</v>
      </c>
      <c r="AE34" s="43" t="s">
        <v>10</v>
      </c>
      <c r="AF34" s="43" t="s">
        <v>10</v>
      </c>
      <c r="AG34" s="43"/>
    </row>
    <row r="35" spans="1:33" ht="89.25" x14ac:dyDescent="0.2">
      <c r="A35" s="44">
        <v>27</v>
      </c>
      <c r="B35" s="25" t="s">
        <v>143</v>
      </c>
      <c r="C35" s="26" t="s">
        <v>144</v>
      </c>
      <c r="D35" s="27" t="s">
        <v>83</v>
      </c>
      <c r="E35" s="20" t="s">
        <v>44</v>
      </c>
      <c r="F35" s="20" t="s">
        <v>57</v>
      </c>
      <c r="G35" s="20" t="s">
        <v>58</v>
      </c>
      <c r="H35" s="20" t="s">
        <v>59</v>
      </c>
      <c r="I35" s="53">
        <f t="shared" si="0"/>
        <v>28</v>
      </c>
      <c r="J35" s="57"/>
      <c r="K35" s="57"/>
      <c r="L35" s="57"/>
      <c r="M35" s="57"/>
      <c r="N35" s="57"/>
      <c r="O35" s="58">
        <v>28</v>
      </c>
      <c r="P35" s="57"/>
      <c r="Q35" s="57"/>
      <c r="R35" s="57"/>
      <c r="S35" s="57"/>
      <c r="T35" s="57"/>
      <c r="U35" s="57"/>
      <c r="V35" s="60">
        <v>62436.29</v>
      </c>
      <c r="W35" s="15">
        <f t="shared" si="1"/>
        <v>1748216.12</v>
      </c>
      <c r="X35" s="61">
        <f>W35+W36+W37+W38+W39+W40+W41+W42</f>
        <v>3683892.5100000002</v>
      </c>
      <c r="Y35" s="43" t="s">
        <v>10</v>
      </c>
      <c r="Z35" s="43" t="s">
        <v>51</v>
      </c>
      <c r="AA35" s="43" t="s">
        <v>10</v>
      </c>
      <c r="AB35" s="43" t="s">
        <v>10</v>
      </c>
      <c r="AC35" s="43" t="s">
        <v>10</v>
      </c>
      <c r="AD35" s="43" t="s">
        <v>10</v>
      </c>
      <c r="AE35" s="43" t="s">
        <v>10</v>
      </c>
      <c r="AF35" s="43" t="s">
        <v>10</v>
      </c>
      <c r="AG35" s="43"/>
    </row>
    <row r="36" spans="1:33" ht="102" x14ac:dyDescent="0.2">
      <c r="A36" s="44">
        <v>28</v>
      </c>
      <c r="B36" s="23" t="s">
        <v>145</v>
      </c>
      <c r="C36" s="21" t="s">
        <v>146</v>
      </c>
      <c r="D36" s="20" t="s">
        <v>83</v>
      </c>
      <c r="E36" s="20" t="s">
        <v>44</v>
      </c>
      <c r="F36" s="20" t="s">
        <v>57</v>
      </c>
      <c r="G36" s="20" t="s">
        <v>58</v>
      </c>
      <c r="H36" s="20" t="s">
        <v>59</v>
      </c>
      <c r="I36" s="53">
        <f t="shared" si="0"/>
        <v>2</v>
      </c>
      <c r="J36" s="59"/>
      <c r="K36" s="59"/>
      <c r="L36" s="59"/>
      <c r="M36" s="59"/>
      <c r="N36" s="59"/>
      <c r="O36" s="54">
        <v>2</v>
      </c>
      <c r="P36" s="59"/>
      <c r="Q36" s="59"/>
      <c r="R36" s="59"/>
      <c r="S36" s="59"/>
      <c r="T36" s="59"/>
      <c r="U36" s="59"/>
      <c r="V36" s="53">
        <v>63729.38</v>
      </c>
      <c r="W36" s="15">
        <f t="shared" si="1"/>
        <v>127458.76</v>
      </c>
      <c r="X36" s="62"/>
      <c r="Y36" s="43" t="s">
        <v>10</v>
      </c>
      <c r="Z36" s="43" t="s">
        <v>51</v>
      </c>
      <c r="AA36" s="43" t="s">
        <v>10</v>
      </c>
      <c r="AB36" s="43" t="s">
        <v>10</v>
      </c>
      <c r="AC36" s="43" t="s">
        <v>10</v>
      </c>
      <c r="AD36" s="43" t="s">
        <v>10</v>
      </c>
      <c r="AE36" s="43" t="s">
        <v>10</v>
      </c>
      <c r="AF36" s="43" t="s">
        <v>10</v>
      </c>
      <c r="AG36" s="43"/>
    </row>
    <row r="37" spans="1:33" ht="63.75" x14ac:dyDescent="0.2">
      <c r="A37" s="44">
        <v>29</v>
      </c>
      <c r="B37" s="23" t="s">
        <v>147</v>
      </c>
      <c r="C37" s="21" t="s">
        <v>148</v>
      </c>
      <c r="D37" s="20" t="s">
        <v>83</v>
      </c>
      <c r="E37" s="20" t="s">
        <v>44</v>
      </c>
      <c r="F37" s="20" t="s">
        <v>57</v>
      </c>
      <c r="G37" s="20" t="s">
        <v>58</v>
      </c>
      <c r="H37" s="20" t="s">
        <v>59</v>
      </c>
      <c r="I37" s="53">
        <f t="shared" si="0"/>
        <v>12</v>
      </c>
      <c r="J37" s="59"/>
      <c r="K37" s="59"/>
      <c r="L37" s="59"/>
      <c r="M37" s="59"/>
      <c r="N37" s="59"/>
      <c r="O37" s="54">
        <v>12</v>
      </c>
      <c r="P37" s="59"/>
      <c r="Q37" s="59"/>
      <c r="R37" s="59"/>
      <c r="S37" s="59"/>
      <c r="T37" s="59"/>
      <c r="U37" s="59"/>
      <c r="V37" s="53">
        <v>80336.63</v>
      </c>
      <c r="W37" s="15">
        <f t="shared" si="1"/>
        <v>964039.56</v>
      </c>
      <c r="X37" s="62"/>
      <c r="Y37" s="43" t="s">
        <v>10</v>
      </c>
      <c r="Z37" s="43" t="s">
        <v>51</v>
      </c>
      <c r="AA37" s="43" t="s">
        <v>10</v>
      </c>
      <c r="AB37" s="43" t="s">
        <v>10</v>
      </c>
      <c r="AC37" s="43" t="s">
        <v>10</v>
      </c>
      <c r="AD37" s="43" t="s">
        <v>10</v>
      </c>
      <c r="AE37" s="43" t="s">
        <v>10</v>
      </c>
      <c r="AF37" s="43" t="s">
        <v>10</v>
      </c>
      <c r="AG37" s="43"/>
    </row>
    <row r="38" spans="1:33" ht="63.75" x14ac:dyDescent="0.2">
      <c r="A38" s="44">
        <v>30</v>
      </c>
      <c r="B38" s="23" t="s">
        <v>149</v>
      </c>
      <c r="C38" s="21" t="s">
        <v>150</v>
      </c>
      <c r="D38" s="20" t="s">
        <v>83</v>
      </c>
      <c r="E38" s="20" t="s">
        <v>44</v>
      </c>
      <c r="F38" s="20" t="s">
        <v>57</v>
      </c>
      <c r="G38" s="20" t="s">
        <v>58</v>
      </c>
      <c r="H38" s="20" t="s">
        <v>59</v>
      </c>
      <c r="I38" s="53">
        <f t="shared" si="0"/>
        <v>1</v>
      </c>
      <c r="J38" s="59"/>
      <c r="K38" s="59"/>
      <c r="L38" s="59"/>
      <c r="M38" s="59"/>
      <c r="N38" s="59"/>
      <c r="O38" s="54">
        <v>1</v>
      </c>
      <c r="P38" s="59"/>
      <c r="Q38" s="59"/>
      <c r="R38" s="59"/>
      <c r="S38" s="59"/>
      <c r="T38" s="59"/>
      <c r="U38" s="59"/>
      <c r="V38" s="53">
        <v>52637.71</v>
      </c>
      <c r="W38" s="15">
        <f t="shared" si="1"/>
        <v>52637.71</v>
      </c>
      <c r="X38" s="62"/>
      <c r="Y38" s="43" t="s">
        <v>10</v>
      </c>
      <c r="Z38" s="43" t="s">
        <v>51</v>
      </c>
      <c r="AA38" s="43" t="s">
        <v>10</v>
      </c>
      <c r="AB38" s="43" t="s">
        <v>10</v>
      </c>
      <c r="AC38" s="43" t="s">
        <v>10</v>
      </c>
      <c r="AD38" s="43" t="s">
        <v>10</v>
      </c>
      <c r="AE38" s="43" t="s">
        <v>10</v>
      </c>
      <c r="AF38" s="43" t="s">
        <v>10</v>
      </c>
      <c r="AG38" s="43"/>
    </row>
    <row r="39" spans="1:33" ht="63.75" x14ac:dyDescent="0.2">
      <c r="A39" s="44">
        <v>31</v>
      </c>
      <c r="B39" s="23" t="s">
        <v>151</v>
      </c>
      <c r="C39" s="21" t="s">
        <v>152</v>
      </c>
      <c r="D39" s="20" t="s">
        <v>83</v>
      </c>
      <c r="E39" s="20" t="s">
        <v>44</v>
      </c>
      <c r="F39" s="20" t="s">
        <v>57</v>
      </c>
      <c r="G39" s="20" t="s">
        <v>58</v>
      </c>
      <c r="H39" s="20" t="s">
        <v>59</v>
      </c>
      <c r="I39" s="53">
        <f t="shared" si="0"/>
        <v>2</v>
      </c>
      <c r="J39" s="59"/>
      <c r="K39" s="59"/>
      <c r="L39" s="59"/>
      <c r="M39" s="59"/>
      <c r="N39" s="59"/>
      <c r="O39" s="54">
        <v>2</v>
      </c>
      <c r="P39" s="59"/>
      <c r="Q39" s="59"/>
      <c r="R39" s="59"/>
      <c r="S39" s="59"/>
      <c r="T39" s="59"/>
      <c r="U39" s="59"/>
      <c r="V39" s="53">
        <v>162211.84</v>
      </c>
      <c r="W39" s="15">
        <f t="shared" si="1"/>
        <v>324423.67999999999</v>
      </c>
      <c r="X39" s="62"/>
      <c r="Y39" s="43" t="s">
        <v>10</v>
      </c>
      <c r="Z39" s="43" t="s">
        <v>51</v>
      </c>
      <c r="AA39" s="43" t="s">
        <v>10</v>
      </c>
      <c r="AB39" s="43" t="s">
        <v>10</v>
      </c>
      <c r="AC39" s="43" t="s">
        <v>10</v>
      </c>
      <c r="AD39" s="43" t="s">
        <v>10</v>
      </c>
      <c r="AE39" s="43" t="s">
        <v>10</v>
      </c>
      <c r="AF39" s="43" t="s">
        <v>10</v>
      </c>
      <c r="AG39" s="43"/>
    </row>
    <row r="40" spans="1:33" ht="63.75" x14ac:dyDescent="0.2">
      <c r="A40" s="44">
        <v>32</v>
      </c>
      <c r="B40" s="23" t="s">
        <v>153</v>
      </c>
      <c r="C40" s="21" t="s">
        <v>154</v>
      </c>
      <c r="D40" s="20" t="s">
        <v>83</v>
      </c>
      <c r="E40" s="20" t="s">
        <v>44</v>
      </c>
      <c r="F40" s="20" t="s">
        <v>57</v>
      </c>
      <c r="G40" s="20" t="s">
        <v>58</v>
      </c>
      <c r="H40" s="20" t="s">
        <v>59</v>
      </c>
      <c r="I40" s="53">
        <f t="shared" si="0"/>
        <v>1</v>
      </c>
      <c r="J40" s="59"/>
      <c r="K40" s="59"/>
      <c r="L40" s="59"/>
      <c r="M40" s="59"/>
      <c r="N40" s="59"/>
      <c r="O40" s="54">
        <v>1</v>
      </c>
      <c r="P40" s="59"/>
      <c r="Q40" s="59"/>
      <c r="R40" s="59"/>
      <c r="S40" s="59"/>
      <c r="T40" s="59"/>
      <c r="U40" s="59"/>
      <c r="V40" s="53">
        <v>283159.59000000003</v>
      </c>
      <c r="W40" s="15">
        <f t="shared" si="1"/>
        <v>283159.59000000003</v>
      </c>
      <c r="X40" s="62"/>
      <c r="Y40" s="43" t="s">
        <v>10</v>
      </c>
      <c r="Z40" s="43" t="s">
        <v>51</v>
      </c>
      <c r="AA40" s="43" t="s">
        <v>10</v>
      </c>
      <c r="AB40" s="43" t="s">
        <v>10</v>
      </c>
      <c r="AC40" s="43" t="s">
        <v>10</v>
      </c>
      <c r="AD40" s="43" t="s">
        <v>10</v>
      </c>
      <c r="AE40" s="43" t="s">
        <v>10</v>
      </c>
      <c r="AF40" s="43" t="s">
        <v>10</v>
      </c>
      <c r="AG40" s="43"/>
    </row>
    <row r="41" spans="1:33" ht="63.75" x14ac:dyDescent="0.2">
      <c r="A41" s="44">
        <v>33</v>
      </c>
      <c r="B41" s="23" t="s">
        <v>155</v>
      </c>
      <c r="C41" s="21" t="s">
        <v>156</v>
      </c>
      <c r="D41" s="20" t="s">
        <v>83</v>
      </c>
      <c r="E41" s="20" t="s">
        <v>44</v>
      </c>
      <c r="F41" s="20" t="s">
        <v>57</v>
      </c>
      <c r="G41" s="20" t="s">
        <v>58</v>
      </c>
      <c r="H41" s="20" t="s">
        <v>59</v>
      </c>
      <c r="I41" s="53">
        <f t="shared" si="0"/>
        <v>1</v>
      </c>
      <c r="J41" s="59"/>
      <c r="K41" s="59"/>
      <c r="L41" s="59"/>
      <c r="M41" s="59"/>
      <c r="N41" s="59"/>
      <c r="O41" s="54">
        <v>1</v>
      </c>
      <c r="P41" s="59"/>
      <c r="Q41" s="59"/>
      <c r="R41" s="59"/>
      <c r="S41" s="59"/>
      <c r="T41" s="59"/>
      <c r="U41" s="59"/>
      <c r="V41" s="53">
        <v>69615.42</v>
      </c>
      <c r="W41" s="15">
        <f t="shared" si="1"/>
        <v>69615.42</v>
      </c>
      <c r="X41" s="62"/>
      <c r="Y41" s="43" t="s">
        <v>10</v>
      </c>
      <c r="Z41" s="43" t="s">
        <v>51</v>
      </c>
      <c r="AA41" s="43" t="s">
        <v>10</v>
      </c>
      <c r="AB41" s="43" t="s">
        <v>10</v>
      </c>
      <c r="AC41" s="43" t="s">
        <v>10</v>
      </c>
      <c r="AD41" s="43" t="s">
        <v>10</v>
      </c>
      <c r="AE41" s="43" t="s">
        <v>10</v>
      </c>
      <c r="AF41" s="43" t="s">
        <v>10</v>
      </c>
      <c r="AG41" s="43"/>
    </row>
    <row r="42" spans="1:33" ht="63.75" x14ac:dyDescent="0.2">
      <c r="A42" s="44">
        <v>34</v>
      </c>
      <c r="B42" s="23" t="s">
        <v>157</v>
      </c>
      <c r="C42" s="21" t="s">
        <v>158</v>
      </c>
      <c r="D42" s="20" t="s">
        <v>83</v>
      </c>
      <c r="E42" s="20" t="s">
        <v>44</v>
      </c>
      <c r="F42" s="20" t="s">
        <v>57</v>
      </c>
      <c r="G42" s="20" t="s">
        <v>58</v>
      </c>
      <c r="H42" s="20" t="s">
        <v>59</v>
      </c>
      <c r="I42" s="53">
        <f t="shared" si="0"/>
        <v>1</v>
      </c>
      <c r="J42" s="59"/>
      <c r="K42" s="59"/>
      <c r="L42" s="59"/>
      <c r="M42" s="59"/>
      <c r="N42" s="59"/>
      <c r="O42" s="54">
        <v>1</v>
      </c>
      <c r="P42" s="59"/>
      <c r="Q42" s="59"/>
      <c r="R42" s="59"/>
      <c r="S42" s="59"/>
      <c r="T42" s="59"/>
      <c r="U42" s="59"/>
      <c r="V42" s="53">
        <v>114341.67</v>
      </c>
      <c r="W42" s="15">
        <f t="shared" si="1"/>
        <v>114341.67</v>
      </c>
      <c r="X42" s="63"/>
      <c r="Y42" s="43" t="s">
        <v>10</v>
      </c>
      <c r="Z42" s="43" t="s">
        <v>51</v>
      </c>
      <c r="AA42" s="43" t="s">
        <v>10</v>
      </c>
      <c r="AB42" s="43" t="s">
        <v>10</v>
      </c>
      <c r="AC42" s="43" t="s">
        <v>10</v>
      </c>
      <c r="AD42" s="43" t="s">
        <v>10</v>
      </c>
      <c r="AE42" s="43" t="s">
        <v>10</v>
      </c>
      <c r="AF42" s="43" t="s">
        <v>10</v>
      </c>
      <c r="AG42" s="43"/>
    </row>
    <row r="43" spans="1:33" ht="63.75" x14ac:dyDescent="0.2">
      <c r="A43" s="44">
        <v>35</v>
      </c>
      <c r="B43" s="20" t="s">
        <v>159</v>
      </c>
      <c r="C43" s="20" t="s">
        <v>160</v>
      </c>
      <c r="D43" s="20" t="s">
        <v>83</v>
      </c>
      <c r="E43" s="20" t="s">
        <v>44</v>
      </c>
      <c r="F43" s="20" t="s">
        <v>61</v>
      </c>
      <c r="G43" s="20" t="s">
        <v>45</v>
      </c>
      <c r="H43" s="20" t="s">
        <v>62</v>
      </c>
      <c r="I43" s="53">
        <f t="shared" si="0"/>
        <v>1</v>
      </c>
      <c r="J43" s="20"/>
      <c r="K43" s="20"/>
      <c r="L43" s="20"/>
      <c r="M43" s="20"/>
      <c r="N43" s="20"/>
      <c r="O43" s="54">
        <v>1</v>
      </c>
      <c r="P43" s="20"/>
      <c r="Q43" s="20"/>
      <c r="R43" s="20"/>
      <c r="S43" s="20"/>
      <c r="T43" s="20"/>
      <c r="U43" s="20"/>
      <c r="V43" s="53">
        <v>78995.839999999997</v>
      </c>
      <c r="W43" s="15">
        <f t="shared" si="1"/>
        <v>78995.839999999997</v>
      </c>
      <c r="X43" s="61">
        <f>W43+W44+W45+W46+W48+W47+W49+W50+W51+W52+W53</f>
        <v>7000093.7299999995</v>
      </c>
      <c r="Y43" s="43" t="s">
        <v>10</v>
      </c>
      <c r="Z43" s="43" t="s">
        <v>51</v>
      </c>
      <c r="AA43" s="43" t="s">
        <v>10</v>
      </c>
      <c r="AB43" s="43" t="s">
        <v>10</v>
      </c>
      <c r="AC43" s="43" t="s">
        <v>10</v>
      </c>
      <c r="AD43" s="43" t="s">
        <v>10</v>
      </c>
      <c r="AE43" s="43" t="s">
        <v>10</v>
      </c>
      <c r="AF43" s="43" t="s">
        <v>10</v>
      </c>
      <c r="AG43" s="43"/>
    </row>
    <row r="44" spans="1:33" ht="51" x14ac:dyDescent="0.2">
      <c r="A44" s="44">
        <v>36</v>
      </c>
      <c r="B44" s="20" t="s">
        <v>161</v>
      </c>
      <c r="C44" s="20" t="s">
        <v>162</v>
      </c>
      <c r="D44" s="20" t="s">
        <v>83</v>
      </c>
      <c r="E44" s="20" t="s">
        <v>44</v>
      </c>
      <c r="F44" s="20" t="s">
        <v>61</v>
      </c>
      <c r="G44" s="20" t="s">
        <v>45</v>
      </c>
      <c r="H44" s="20" t="s">
        <v>62</v>
      </c>
      <c r="I44" s="53">
        <f t="shared" si="0"/>
        <v>13</v>
      </c>
      <c r="J44" s="20"/>
      <c r="K44" s="20"/>
      <c r="L44" s="20"/>
      <c r="M44" s="20"/>
      <c r="N44" s="20"/>
      <c r="O44" s="54">
        <v>13</v>
      </c>
      <c r="P44" s="20"/>
      <c r="Q44" s="20"/>
      <c r="R44" s="20"/>
      <c r="S44" s="20"/>
      <c r="T44" s="20"/>
      <c r="U44" s="20"/>
      <c r="V44" s="53">
        <v>63658.09</v>
      </c>
      <c r="W44" s="15">
        <f t="shared" si="1"/>
        <v>827555.16999999993</v>
      </c>
      <c r="X44" s="62"/>
      <c r="Y44" s="43" t="s">
        <v>10</v>
      </c>
      <c r="Z44" s="43" t="s">
        <v>51</v>
      </c>
      <c r="AA44" s="43" t="s">
        <v>10</v>
      </c>
      <c r="AB44" s="43" t="s">
        <v>10</v>
      </c>
      <c r="AC44" s="43" t="s">
        <v>10</v>
      </c>
      <c r="AD44" s="43" t="s">
        <v>10</v>
      </c>
      <c r="AE44" s="43" t="s">
        <v>10</v>
      </c>
      <c r="AF44" s="43" t="s">
        <v>10</v>
      </c>
      <c r="AG44" s="43"/>
    </row>
    <row r="45" spans="1:33" ht="51" x14ac:dyDescent="0.2">
      <c r="A45" s="44">
        <v>37</v>
      </c>
      <c r="B45" s="20" t="s">
        <v>163</v>
      </c>
      <c r="C45" s="20" t="s">
        <v>164</v>
      </c>
      <c r="D45" s="20" t="s">
        <v>83</v>
      </c>
      <c r="E45" s="20" t="s">
        <v>44</v>
      </c>
      <c r="F45" s="20" t="s">
        <v>61</v>
      </c>
      <c r="G45" s="20" t="s">
        <v>45</v>
      </c>
      <c r="H45" s="20" t="s">
        <v>62</v>
      </c>
      <c r="I45" s="53">
        <f t="shared" si="0"/>
        <v>1</v>
      </c>
      <c r="J45" s="20"/>
      <c r="K45" s="20"/>
      <c r="L45" s="20"/>
      <c r="M45" s="20"/>
      <c r="N45" s="20"/>
      <c r="O45" s="54">
        <v>1</v>
      </c>
      <c r="P45" s="20"/>
      <c r="Q45" s="20"/>
      <c r="R45" s="20"/>
      <c r="S45" s="20"/>
      <c r="T45" s="20"/>
      <c r="U45" s="20"/>
      <c r="V45" s="53">
        <v>204798.91</v>
      </c>
      <c r="W45" s="15">
        <f t="shared" si="1"/>
        <v>204798.91</v>
      </c>
      <c r="X45" s="62"/>
      <c r="Y45" s="43" t="s">
        <v>10</v>
      </c>
      <c r="Z45" s="43" t="s">
        <v>51</v>
      </c>
      <c r="AA45" s="43" t="s">
        <v>10</v>
      </c>
      <c r="AB45" s="43" t="s">
        <v>10</v>
      </c>
      <c r="AC45" s="43" t="s">
        <v>10</v>
      </c>
      <c r="AD45" s="43" t="s">
        <v>10</v>
      </c>
      <c r="AE45" s="43" t="s">
        <v>10</v>
      </c>
      <c r="AF45" s="43" t="s">
        <v>10</v>
      </c>
      <c r="AG45" s="43"/>
    </row>
    <row r="46" spans="1:33" ht="51" x14ac:dyDescent="0.2">
      <c r="A46" s="44">
        <v>38</v>
      </c>
      <c r="B46" s="20" t="s">
        <v>165</v>
      </c>
      <c r="C46" s="20" t="s">
        <v>166</v>
      </c>
      <c r="D46" s="20" t="s">
        <v>83</v>
      </c>
      <c r="E46" s="20" t="s">
        <v>44</v>
      </c>
      <c r="F46" s="20" t="s">
        <v>61</v>
      </c>
      <c r="G46" s="20" t="s">
        <v>45</v>
      </c>
      <c r="H46" s="20" t="s">
        <v>62</v>
      </c>
      <c r="I46" s="53">
        <f t="shared" si="0"/>
        <v>6</v>
      </c>
      <c r="J46" s="20"/>
      <c r="K46" s="20"/>
      <c r="L46" s="20"/>
      <c r="M46" s="20"/>
      <c r="N46" s="20"/>
      <c r="O46" s="54">
        <v>6</v>
      </c>
      <c r="P46" s="20"/>
      <c r="Q46" s="20"/>
      <c r="R46" s="20"/>
      <c r="S46" s="20"/>
      <c r="T46" s="20"/>
      <c r="U46" s="20"/>
      <c r="V46" s="53">
        <v>28134</v>
      </c>
      <c r="W46" s="15">
        <f t="shared" si="1"/>
        <v>168804</v>
      </c>
      <c r="X46" s="62"/>
      <c r="Y46" s="43" t="s">
        <v>10</v>
      </c>
      <c r="Z46" s="43" t="s">
        <v>51</v>
      </c>
      <c r="AA46" s="43" t="s">
        <v>10</v>
      </c>
      <c r="AB46" s="43" t="s">
        <v>10</v>
      </c>
      <c r="AC46" s="43" t="s">
        <v>10</v>
      </c>
      <c r="AD46" s="43" t="s">
        <v>10</v>
      </c>
      <c r="AE46" s="43" t="s">
        <v>10</v>
      </c>
      <c r="AF46" s="43" t="s">
        <v>10</v>
      </c>
      <c r="AG46" s="43"/>
    </row>
    <row r="47" spans="1:33" ht="63.75" x14ac:dyDescent="0.2">
      <c r="A47" s="44">
        <v>39</v>
      </c>
      <c r="B47" s="20" t="s">
        <v>167</v>
      </c>
      <c r="C47" s="20" t="s">
        <v>168</v>
      </c>
      <c r="D47" s="20" t="s">
        <v>83</v>
      </c>
      <c r="E47" s="20" t="s">
        <v>44</v>
      </c>
      <c r="F47" s="20" t="s">
        <v>61</v>
      </c>
      <c r="G47" s="20" t="s">
        <v>45</v>
      </c>
      <c r="H47" s="20" t="s">
        <v>62</v>
      </c>
      <c r="I47" s="53">
        <f t="shared" si="0"/>
        <v>2</v>
      </c>
      <c r="J47" s="20"/>
      <c r="K47" s="20"/>
      <c r="L47" s="20"/>
      <c r="M47" s="20"/>
      <c r="N47" s="20"/>
      <c r="O47" s="54">
        <v>2</v>
      </c>
      <c r="P47" s="20"/>
      <c r="Q47" s="20"/>
      <c r="R47" s="20"/>
      <c r="S47" s="20"/>
      <c r="T47" s="20"/>
      <c r="U47" s="20"/>
      <c r="V47" s="53">
        <v>979467.77</v>
      </c>
      <c r="W47" s="15">
        <f t="shared" si="1"/>
        <v>1958935.54</v>
      </c>
      <c r="X47" s="62"/>
      <c r="Y47" s="43" t="s">
        <v>10</v>
      </c>
      <c r="Z47" s="43" t="s">
        <v>51</v>
      </c>
      <c r="AA47" s="43" t="s">
        <v>10</v>
      </c>
      <c r="AB47" s="43" t="s">
        <v>10</v>
      </c>
      <c r="AC47" s="43" t="s">
        <v>10</v>
      </c>
      <c r="AD47" s="43" t="s">
        <v>10</v>
      </c>
      <c r="AE47" s="43" t="s">
        <v>10</v>
      </c>
      <c r="AF47" s="43" t="s">
        <v>10</v>
      </c>
      <c r="AG47" s="43"/>
    </row>
    <row r="48" spans="1:33" ht="63.75" x14ac:dyDescent="0.2">
      <c r="A48" s="44">
        <v>40</v>
      </c>
      <c r="B48" s="20" t="s">
        <v>169</v>
      </c>
      <c r="C48" s="20" t="s">
        <v>170</v>
      </c>
      <c r="D48" s="20" t="s">
        <v>83</v>
      </c>
      <c r="E48" s="20" t="s">
        <v>44</v>
      </c>
      <c r="F48" s="20" t="s">
        <v>61</v>
      </c>
      <c r="G48" s="20" t="s">
        <v>45</v>
      </c>
      <c r="H48" s="20" t="s">
        <v>62</v>
      </c>
      <c r="I48" s="53">
        <f t="shared" si="0"/>
        <v>1</v>
      </c>
      <c r="J48" s="20"/>
      <c r="K48" s="20"/>
      <c r="L48" s="20"/>
      <c r="M48" s="20"/>
      <c r="N48" s="20"/>
      <c r="O48" s="54">
        <v>1</v>
      </c>
      <c r="P48" s="20"/>
      <c r="Q48" s="20"/>
      <c r="R48" s="20"/>
      <c r="S48" s="20"/>
      <c r="T48" s="20"/>
      <c r="U48" s="20"/>
      <c r="V48" s="53">
        <v>1728480.54</v>
      </c>
      <c r="W48" s="15">
        <f t="shared" si="1"/>
        <v>1728480.54</v>
      </c>
      <c r="X48" s="62"/>
      <c r="Y48" s="43" t="s">
        <v>10</v>
      </c>
      <c r="Z48" s="43" t="s">
        <v>51</v>
      </c>
      <c r="AA48" s="43" t="s">
        <v>10</v>
      </c>
      <c r="AB48" s="43" t="s">
        <v>10</v>
      </c>
      <c r="AC48" s="43" t="s">
        <v>10</v>
      </c>
      <c r="AD48" s="43" t="s">
        <v>10</v>
      </c>
      <c r="AE48" s="43" t="s">
        <v>10</v>
      </c>
      <c r="AF48" s="43" t="s">
        <v>10</v>
      </c>
      <c r="AG48" s="43"/>
    </row>
    <row r="49" spans="1:33" ht="51" x14ac:dyDescent="0.2">
      <c r="A49" s="44">
        <v>41</v>
      </c>
      <c r="B49" s="20" t="s">
        <v>171</v>
      </c>
      <c r="C49" s="20" t="s">
        <v>172</v>
      </c>
      <c r="D49" s="20" t="s">
        <v>83</v>
      </c>
      <c r="E49" s="20" t="s">
        <v>44</v>
      </c>
      <c r="F49" s="20" t="s">
        <v>61</v>
      </c>
      <c r="G49" s="20" t="s">
        <v>45</v>
      </c>
      <c r="H49" s="20" t="s">
        <v>62</v>
      </c>
      <c r="I49" s="53">
        <f t="shared" si="0"/>
        <v>1</v>
      </c>
      <c r="J49" s="20"/>
      <c r="K49" s="20"/>
      <c r="L49" s="20"/>
      <c r="M49" s="20"/>
      <c r="N49" s="20"/>
      <c r="O49" s="54">
        <v>1</v>
      </c>
      <c r="P49" s="20"/>
      <c r="Q49" s="20"/>
      <c r="R49" s="20"/>
      <c r="S49" s="20"/>
      <c r="T49" s="20"/>
      <c r="U49" s="20"/>
      <c r="V49" s="53">
        <v>922795.34</v>
      </c>
      <c r="W49" s="15">
        <f t="shared" si="1"/>
        <v>922795.34</v>
      </c>
      <c r="X49" s="62"/>
      <c r="Y49" s="43" t="s">
        <v>10</v>
      </c>
      <c r="Z49" s="43" t="s">
        <v>51</v>
      </c>
      <c r="AA49" s="43" t="s">
        <v>10</v>
      </c>
      <c r="AB49" s="43" t="s">
        <v>10</v>
      </c>
      <c r="AC49" s="43" t="s">
        <v>10</v>
      </c>
      <c r="AD49" s="43" t="s">
        <v>10</v>
      </c>
      <c r="AE49" s="43" t="s">
        <v>10</v>
      </c>
      <c r="AF49" s="43" t="s">
        <v>10</v>
      </c>
      <c r="AG49" s="43"/>
    </row>
    <row r="50" spans="1:33" ht="51" x14ac:dyDescent="0.2">
      <c r="A50" s="44">
        <v>42</v>
      </c>
      <c r="B50" s="20" t="s">
        <v>173</v>
      </c>
      <c r="C50" s="20" t="s">
        <v>174</v>
      </c>
      <c r="D50" s="20" t="s">
        <v>83</v>
      </c>
      <c r="E50" s="20" t="s">
        <v>44</v>
      </c>
      <c r="F50" s="20" t="s">
        <v>61</v>
      </c>
      <c r="G50" s="20" t="s">
        <v>45</v>
      </c>
      <c r="H50" s="20" t="s">
        <v>62</v>
      </c>
      <c r="I50" s="53">
        <f t="shared" si="0"/>
        <v>1</v>
      </c>
      <c r="J50" s="20"/>
      <c r="K50" s="20"/>
      <c r="L50" s="20"/>
      <c r="M50" s="20"/>
      <c r="N50" s="20"/>
      <c r="O50" s="54">
        <v>1</v>
      </c>
      <c r="P50" s="20"/>
      <c r="Q50" s="20"/>
      <c r="R50" s="20"/>
      <c r="S50" s="20"/>
      <c r="T50" s="20"/>
      <c r="U50" s="20"/>
      <c r="V50" s="53">
        <v>184816.34</v>
      </c>
      <c r="W50" s="15">
        <f t="shared" si="1"/>
        <v>184816.34</v>
      </c>
      <c r="X50" s="62"/>
      <c r="Y50" s="43" t="s">
        <v>10</v>
      </c>
      <c r="Z50" s="43" t="s">
        <v>51</v>
      </c>
      <c r="AA50" s="43" t="s">
        <v>10</v>
      </c>
      <c r="AB50" s="43" t="s">
        <v>10</v>
      </c>
      <c r="AC50" s="43" t="s">
        <v>10</v>
      </c>
      <c r="AD50" s="43" t="s">
        <v>10</v>
      </c>
      <c r="AE50" s="43" t="s">
        <v>10</v>
      </c>
      <c r="AF50" s="43" t="s">
        <v>10</v>
      </c>
      <c r="AG50" s="43"/>
    </row>
    <row r="51" spans="1:33" ht="51" x14ac:dyDescent="0.2">
      <c r="A51" s="44">
        <v>43</v>
      </c>
      <c r="B51" s="20" t="s">
        <v>103</v>
      </c>
      <c r="C51" s="20" t="s">
        <v>175</v>
      </c>
      <c r="D51" s="20" t="s">
        <v>83</v>
      </c>
      <c r="E51" s="20" t="s">
        <v>44</v>
      </c>
      <c r="F51" s="20" t="s">
        <v>61</v>
      </c>
      <c r="G51" s="20" t="s">
        <v>45</v>
      </c>
      <c r="H51" s="20" t="s">
        <v>62</v>
      </c>
      <c r="I51" s="53">
        <f t="shared" si="0"/>
        <v>1</v>
      </c>
      <c r="J51" s="20"/>
      <c r="K51" s="20"/>
      <c r="L51" s="20"/>
      <c r="M51" s="20"/>
      <c r="N51" s="20"/>
      <c r="O51" s="54">
        <v>1</v>
      </c>
      <c r="P51" s="20"/>
      <c r="Q51" s="20"/>
      <c r="R51" s="20"/>
      <c r="S51" s="20"/>
      <c r="T51" s="20"/>
      <c r="U51" s="20"/>
      <c r="V51" s="53">
        <v>266842.09000000003</v>
      </c>
      <c r="W51" s="15">
        <f t="shared" si="1"/>
        <v>266842.09000000003</v>
      </c>
      <c r="X51" s="62"/>
      <c r="Y51" s="43" t="s">
        <v>10</v>
      </c>
      <c r="Z51" s="43" t="s">
        <v>51</v>
      </c>
      <c r="AA51" s="43" t="s">
        <v>10</v>
      </c>
      <c r="AB51" s="43" t="s">
        <v>10</v>
      </c>
      <c r="AC51" s="43" t="s">
        <v>10</v>
      </c>
      <c r="AD51" s="43" t="s">
        <v>10</v>
      </c>
      <c r="AE51" s="43" t="s">
        <v>10</v>
      </c>
      <c r="AF51" s="43" t="s">
        <v>10</v>
      </c>
      <c r="AG51" s="43"/>
    </row>
    <row r="52" spans="1:33" ht="51" x14ac:dyDescent="0.2">
      <c r="A52" s="44">
        <v>44</v>
      </c>
      <c r="B52" s="20" t="s">
        <v>176</v>
      </c>
      <c r="C52" s="20" t="s">
        <v>177</v>
      </c>
      <c r="D52" s="20" t="s">
        <v>83</v>
      </c>
      <c r="E52" s="20" t="s">
        <v>44</v>
      </c>
      <c r="F52" s="20" t="s">
        <v>61</v>
      </c>
      <c r="G52" s="20" t="s">
        <v>45</v>
      </c>
      <c r="H52" s="20" t="s">
        <v>62</v>
      </c>
      <c r="I52" s="53">
        <f t="shared" si="0"/>
        <v>3</v>
      </c>
      <c r="J52" s="20"/>
      <c r="K52" s="20"/>
      <c r="L52" s="20"/>
      <c r="M52" s="20"/>
      <c r="N52" s="20"/>
      <c r="O52" s="54">
        <v>3</v>
      </c>
      <c r="P52" s="20"/>
      <c r="Q52" s="20"/>
      <c r="R52" s="20"/>
      <c r="S52" s="20"/>
      <c r="T52" s="20"/>
      <c r="U52" s="20"/>
      <c r="V52" s="53">
        <v>121083.44</v>
      </c>
      <c r="W52" s="15">
        <f t="shared" si="1"/>
        <v>363250.32</v>
      </c>
      <c r="X52" s="62"/>
      <c r="Y52" s="43" t="s">
        <v>10</v>
      </c>
      <c r="Z52" s="43" t="s">
        <v>51</v>
      </c>
      <c r="AA52" s="43" t="s">
        <v>10</v>
      </c>
      <c r="AB52" s="43" t="s">
        <v>10</v>
      </c>
      <c r="AC52" s="43" t="s">
        <v>10</v>
      </c>
      <c r="AD52" s="43" t="s">
        <v>10</v>
      </c>
      <c r="AE52" s="43" t="s">
        <v>10</v>
      </c>
      <c r="AF52" s="43" t="s">
        <v>10</v>
      </c>
      <c r="AG52" s="43"/>
    </row>
    <row r="53" spans="1:33" ht="51" x14ac:dyDescent="0.2">
      <c r="A53" s="44">
        <v>45</v>
      </c>
      <c r="B53" s="20" t="s">
        <v>153</v>
      </c>
      <c r="C53" s="20" t="s">
        <v>154</v>
      </c>
      <c r="D53" s="20" t="s">
        <v>83</v>
      </c>
      <c r="E53" s="20" t="s">
        <v>44</v>
      </c>
      <c r="F53" s="20" t="s">
        <v>61</v>
      </c>
      <c r="G53" s="20" t="s">
        <v>45</v>
      </c>
      <c r="H53" s="20" t="s">
        <v>62</v>
      </c>
      <c r="I53" s="53">
        <f t="shared" si="0"/>
        <v>1</v>
      </c>
      <c r="J53" s="20"/>
      <c r="K53" s="20"/>
      <c r="L53" s="20"/>
      <c r="M53" s="20"/>
      <c r="N53" s="20"/>
      <c r="O53" s="54">
        <v>1</v>
      </c>
      <c r="P53" s="20"/>
      <c r="Q53" s="20"/>
      <c r="R53" s="20"/>
      <c r="S53" s="20"/>
      <c r="T53" s="20"/>
      <c r="U53" s="20"/>
      <c r="V53" s="53">
        <v>294819.64</v>
      </c>
      <c r="W53" s="15">
        <f t="shared" si="1"/>
        <v>294819.64</v>
      </c>
      <c r="X53" s="63"/>
      <c r="Y53" s="43" t="s">
        <v>10</v>
      </c>
      <c r="Z53" s="43" t="s">
        <v>51</v>
      </c>
      <c r="AA53" s="43" t="s">
        <v>10</v>
      </c>
      <c r="AB53" s="43" t="s">
        <v>10</v>
      </c>
      <c r="AC53" s="43" t="s">
        <v>10</v>
      </c>
      <c r="AD53" s="43" t="s">
        <v>10</v>
      </c>
      <c r="AE53" s="43" t="s">
        <v>10</v>
      </c>
      <c r="AF53" s="43" t="s">
        <v>10</v>
      </c>
      <c r="AG53" s="43"/>
    </row>
    <row r="54" spans="1:33" ht="63.75" x14ac:dyDescent="0.2">
      <c r="A54" s="44">
        <v>46</v>
      </c>
      <c r="B54" s="20" t="s">
        <v>159</v>
      </c>
      <c r="C54" s="20" t="s">
        <v>160</v>
      </c>
      <c r="D54" s="20" t="s">
        <v>83</v>
      </c>
      <c r="E54" s="20" t="s">
        <v>44</v>
      </c>
      <c r="F54" s="20" t="s">
        <v>46</v>
      </c>
      <c r="G54" s="20" t="s">
        <v>178</v>
      </c>
      <c r="H54" s="20" t="s">
        <v>62</v>
      </c>
      <c r="I54" s="53">
        <f t="shared" si="0"/>
        <v>2</v>
      </c>
      <c r="J54" s="20"/>
      <c r="K54" s="20"/>
      <c r="L54" s="20"/>
      <c r="M54" s="20"/>
      <c r="N54" s="20"/>
      <c r="O54" s="20"/>
      <c r="P54" s="54">
        <v>2</v>
      </c>
      <c r="Q54" s="20"/>
      <c r="R54" s="20"/>
      <c r="S54" s="20"/>
      <c r="T54" s="20"/>
      <c r="U54" s="20"/>
      <c r="V54" s="53">
        <v>78995.839999999997</v>
      </c>
      <c r="W54" s="15">
        <f t="shared" si="1"/>
        <v>157991.67999999999</v>
      </c>
      <c r="X54" s="61">
        <f>W54+W55+W56+W57+W58+W59+W60+W61+W62+W63+W64+W65+W66</f>
        <v>7071366.1999999983</v>
      </c>
      <c r="Y54" s="43" t="s">
        <v>10</v>
      </c>
      <c r="Z54" s="43" t="s">
        <v>51</v>
      </c>
      <c r="AA54" s="43" t="s">
        <v>10</v>
      </c>
      <c r="AB54" s="43" t="s">
        <v>10</v>
      </c>
      <c r="AC54" s="43" t="s">
        <v>10</v>
      </c>
      <c r="AD54" s="43" t="s">
        <v>10</v>
      </c>
      <c r="AE54" s="43" t="s">
        <v>10</v>
      </c>
      <c r="AF54" s="43" t="s">
        <v>10</v>
      </c>
      <c r="AG54" s="43"/>
    </row>
    <row r="55" spans="1:33" ht="51" x14ac:dyDescent="0.2">
      <c r="A55" s="44">
        <v>47</v>
      </c>
      <c r="B55" s="20" t="s">
        <v>161</v>
      </c>
      <c r="C55" s="20" t="s">
        <v>162</v>
      </c>
      <c r="D55" s="20" t="s">
        <v>83</v>
      </c>
      <c r="E55" s="20" t="s">
        <v>44</v>
      </c>
      <c r="F55" s="20" t="s">
        <v>46</v>
      </c>
      <c r="G55" s="20" t="s">
        <v>178</v>
      </c>
      <c r="H55" s="20" t="s">
        <v>62</v>
      </c>
      <c r="I55" s="53">
        <f t="shared" si="0"/>
        <v>16</v>
      </c>
      <c r="J55" s="20"/>
      <c r="K55" s="20"/>
      <c r="L55" s="20"/>
      <c r="M55" s="20"/>
      <c r="N55" s="20"/>
      <c r="O55" s="20"/>
      <c r="P55" s="54">
        <v>16</v>
      </c>
      <c r="Q55" s="20"/>
      <c r="R55" s="20"/>
      <c r="S55" s="20"/>
      <c r="T55" s="20"/>
      <c r="U55" s="20"/>
      <c r="V55" s="53">
        <v>63658.09</v>
      </c>
      <c r="W55" s="15">
        <f t="shared" si="1"/>
        <v>1018529.44</v>
      </c>
      <c r="X55" s="62"/>
      <c r="Y55" s="43" t="s">
        <v>10</v>
      </c>
      <c r="Z55" s="43" t="s">
        <v>51</v>
      </c>
      <c r="AA55" s="43" t="s">
        <v>10</v>
      </c>
      <c r="AB55" s="43" t="s">
        <v>10</v>
      </c>
      <c r="AC55" s="43" t="s">
        <v>10</v>
      </c>
      <c r="AD55" s="43" t="s">
        <v>10</v>
      </c>
      <c r="AE55" s="43" t="s">
        <v>10</v>
      </c>
      <c r="AF55" s="43" t="s">
        <v>10</v>
      </c>
      <c r="AG55" s="43"/>
    </row>
    <row r="56" spans="1:33" ht="51" x14ac:dyDescent="0.2">
      <c r="A56" s="44">
        <v>48</v>
      </c>
      <c r="B56" s="20" t="s">
        <v>179</v>
      </c>
      <c r="C56" s="20" t="s">
        <v>180</v>
      </c>
      <c r="D56" s="20" t="s">
        <v>83</v>
      </c>
      <c r="E56" s="20" t="s">
        <v>44</v>
      </c>
      <c r="F56" s="20" t="s">
        <v>46</v>
      </c>
      <c r="G56" s="20" t="s">
        <v>178</v>
      </c>
      <c r="H56" s="20" t="s">
        <v>62</v>
      </c>
      <c r="I56" s="53">
        <f t="shared" si="0"/>
        <v>4</v>
      </c>
      <c r="J56" s="20"/>
      <c r="K56" s="20"/>
      <c r="L56" s="20"/>
      <c r="M56" s="20"/>
      <c r="N56" s="20"/>
      <c r="O56" s="20"/>
      <c r="P56" s="54">
        <v>4</v>
      </c>
      <c r="Q56" s="20"/>
      <c r="R56" s="20"/>
      <c r="S56" s="20"/>
      <c r="T56" s="20"/>
      <c r="U56" s="20"/>
      <c r="V56" s="53">
        <v>29417.74</v>
      </c>
      <c r="W56" s="15">
        <f t="shared" si="1"/>
        <v>117670.96</v>
      </c>
      <c r="X56" s="62"/>
      <c r="Y56" s="43" t="s">
        <v>10</v>
      </c>
      <c r="Z56" s="43" t="s">
        <v>51</v>
      </c>
      <c r="AA56" s="43" t="s">
        <v>10</v>
      </c>
      <c r="AB56" s="43" t="s">
        <v>10</v>
      </c>
      <c r="AC56" s="43" t="s">
        <v>10</v>
      </c>
      <c r="AD56" s="43" t="s">
        <v>10</v>
      </c>
      <c r="AE56" s="43" t="s">
        <v>10</v>
      </c>
      <c r="AF56" s="43" t="s">
        <v>10</v>
      </c>
      <c r="AG56" s="43"/>
    </row>
    <row r="57" spans="1:33" ht="51" x14ac:dyDescent="0.2">
      <c r="A57" s="44">
        <v>49</v>
      </c>
      <c r="B57" s="20" t="s">
        <v>181</v>
      </c>
      <c r="C57" s="20" t="s">
        <v>182</v>
      </c>
      <c r="D57" s="20" t="s">
        <v>83</v>
      </c>
      <c r="E57" s="20" t="s">
        <v>44</v>
      </c>
      <c r="F57" s="20" t="s">
        <v>46</v>
      </c>
      <c r="G57" s="20" t="s">
        <v>178</v>
      </c>
      <c r="H57" s="20" t="s">
        <v>62</v>
      </c>
      <c r="I57" s="53">
        <f t="shared" si="0"/>
        <v>3</v>
      </c>
      <c r="J57" s="20"/>
      <c r="K57" s="20"/>
      <c r="L57" s="20"/>
      <c r="M57" s="20"/>
      <c r="N57" s="20"/>
      <c r="O57" s="20"/>
      <c r="P57" s="54">
        <v>3</v>
      </c>
      <c r="Q57" s="20"/>
      <c r="R57" s="20"/>
      <c r="S57" s="20"/>
      <c r="T57" s="20"/>
      <c r="U57" s="20"/>
      <c r="V57" s="53">
        <v>23782.89</v>
      </c>
      <c r="W57" s="15">
        <f t="shared" si="1"/>
        <v>71348.67</v>
      </c>
      <c r="X57" s="62"/>
      <c r="Y57" s="43" t="s">
        <v>10</v>
      </c>
      <c r="Z57" s="43" t="s">
        <v>51</v>
      </c>
      <c r="AA57" s="43" t="s">
        <v>10</v>
      </c>
      <c r="AB57" s="43" t="s">
        <v>10</v>
      </c>
      <c r="AC57" s="43" t="s">
        <v>10</v>
      </c>
      <c r="AD57" s="43" t="s">
        <v>10</v>
      </c>
      <c r="AE57" s="43" t="s">
        <v>10</v>
      </c>
      <c r="AF57" s="43" t="s">
        <v>10</v>
      </c>
      <c r="AG57" s="43"/>
    </row>
    <row r="58" spans="1:33" ht="63.75" x14ac:dyDescent="0.2">
      <c r="A58" s="44">
        <v>50</v>
      </c>
      <c r="B58" s="20" t="s">
        <v>167</v>
      </c>
      <c r="C58" s="20" t="s">
        <v>168</v>
      </c>
      <c r="D58" s="20" t="s">
        <v>83</v>
      </c>
      <c r="E58" s="20" t="s">
        <v>44</v>
      </c>
      <c r="F58" s="20" t="s">
        <v>46</v>
      </c>
      <c r="G58" s="20" t="s">
        <v>178</v>
      </c>
      <c r="H58" s="20" t="s">
        <v>62</v>
      </c>
      <c r="I58" s="53">
        <f t="shared" si="0"/>
        <v>2</v>
      </c>
      <c r="J58" s="20"/>
      <c r="K58" s="20"/>
      <c r="L58" s="20"/>
      <c r="M58" s="20"/>
      <c r="N58" s="20"/>
      <c r="O58" s="20"/>
      <c r="P58" s="54">
        <v>2</v>
      </c>
      <c r="Q58" s="20"/>
      <c r="R58" s="20"/>
      <c r="S58" s="20"/>
      <c r="T58" s="20"/>
      <c r="U58" s="20"/>
      <c r="V58" s="53">
        <v>979467.77</v>
      </c>
      <c r="W58" s="15">
        <f t="shared" si="1"/>
        <v>1958935.54</v>
      </c>
      <c r="X58" s="62"/>
      <c r="Y58" s="43" t="s">
        <v>10</v>
      </c>
      <c r="Z58" s="43" t="s">
        <v>51</v>
      </c>
      <c r="AA58" s="43" t="s">
        <v>10</v>
      </c>
      <c r="AB58" s="43" t="s">
        <v>10</v>
      </c>
      <c r="AC58" s="43" t="s">
        <v>10</v>
      </c>
      <c r="AD58" s="43" t="s">
        <v>10</v>
      </c>
      <c r="AE58" s="43" t="s">
        <v>10</v>
      </c>
      <c r="AF58" s="43" t="s">
        <v>10</v>
      </c>
      <c r="AG58" s="43"/>
    </row>
    <row r="59" spans="1:33" ht="63.75" x14ac:dyDescent="0.2">
      <c r="A59" s="44">
        <v>51</v>
      </c>
      <c r="B59" s="20" t="s">
        <v>183</v>
      </c>
      <c r="C59" s="20" t="s">
        <v>184</v>
      </c>
      <c r="D59" s="20" t="s">
        <v>83</v>
      </c>
      <c r="E59" s="20" t="s">
        <v>44</v>
      </c>
      <c r="F59" s="20" t="s">
        <v>46</v>
      </c>
      <c r="G59" s="20" t="s">
        <v>178</v>
      </c>
      <c r="H59" s="20" t="s">
        <v>62</v>
      </c>
      <c r="I59" s="53">
        <f t="shared" si="0"/>
        <v>1</v>
      </c>
      <c r="J59" s="20"/>
      <c r="K59" s="20"/>
      <c r="L59" s="20"/>
      <c r="M59" s="20"/>
      <c r="N59" s="20"/>
      <c r="O59" s="20"/>
      <c r="P59" s="54">
        <v>1</v>
      </c>
      <c r="Q59" s="20"/>
      <c r="R59" s="20"/>
      <c r="S59" s="20"/>
      <c r="T59" s="20"/>
      <c r="U59" s="20"/>
      <c r="V59" s="53">
        <v>1036626.75</v>
      </c>
      <c r="W59" s="15">
        <f t="shared" si="1"/>
        <v>1036626.75</v>
      </c>
      <c r="X59" s="62"/>
      <c r="Y59" s="43" t="s">
        <v>10</v>
      </c>
      <c r="Z59" s="43" t="s">
        <v>51</v>
      </c>
      <c r="AA59" s="43" t="s">
        <v>10</v>
      </c>
      <c r="AB59" s="43" t="s">
        <v>10</v>
      </c>
      <c r="AC59" s="43" t="s">
        <v>10</v>
      </c>
      <c r="AD59" s="43" t="s">
        <v>10</v>
      </c>
      <c r="AE59" s="43" t="s">
        <v>10</v>
      </c>
      <c r="AF59" s="43" t="s">
        <v>10</v>
      </c>
      <c r="AG59" s="43"/>
    </row>
    <row r="60" spans="1:33" ht="51" x14ac:dyDescent="0.2">
      <c r="A60" s="44">
        <v>52</v>
      </c>
      <c r="B60" s="20" t="s">
        <v>171</v>
      </c>
      <c r="C60" s="20" t="s">
        <v>172</v>
      </c>
      <c r="D60" s="20" t="s">
        <v>83</v>
      </c>
      <c r="E60" s="20" t="s">
        <v>44</v>
      </c>
      <c r="F60" s="20" t="s">
        <v>46</v>
      </c>
      <c r="G60" s="20" t="s">
        <v>178</v>
      </c>
      <c r="H60" s="20" t="s">
        <v>62</v>
      </c>
      <c r="I60" s="53">
        <f t="shared" si="0"/>
        <v>1</v>
      </c>
      <c r="J60" s="20"/>
      <c r="K60" s="20"/>
      <c r="L60" s="20"/>
      <c r="M60" s="20"/>
      <c r="N60" s="20"/>
      <c r="O60" s="20"/>
      <c r="P60" s="54">
        <v>1</v>
      </c>
      <c r="Q60" s="20"/>
      <c r="R60" s="20"/>
      <c r="S60" s="20"/>
      <c r="T60" s="20"/>
      <c r="U60" s="20"/>
      <c r="V60" s="53">
        <v>798997.01</v>
      </c>
      <c r="W60" s="15">
        <f t="shared" si="1"/>
        <v>798997.01</v>
      </c>
      <c r="X60" s="62"/>
      <c r="Y60" s="43" t="s">
        <v>10</v>
      </c>
      <c r="Z60" s="43" t="s">
        <v>51</v>
      </c>
      <c r="AA60" s="43" t="s">
        <v>10</v>
      </c>
      <c r="AB60" s="43" t="s">
        <v>10</v>
      </c>
      <c r="AC60" s="43" t="s">
        <v>10</v>
      </c>
      <c r="AD60" s="43" t="s">
        <v>10</v>
      </c>
      <c r="AE60" s="43" t="s">
        <v>10</v>
      </c>
      <c r="AF60" s="43" t="s">
        <v>10</v>
      </c>
      <c r="AG60" s="43"/>
    </row>
    <row r="61" spans="1:33" ht="51" x14ac:dyDescent="0.2">
      <c r="A61" s="44">
        <v>53</v>
      </c>
      <c r="B61" s="20" t="s">
        <v>185</v>
      </c>
      <c r="C61" s="20" t="s">
        <v>186</v>
      </c>
      <c r="D61" s="20" t="s">
        <v>83</v>
      </c>
      <c r="E61" s="20" t="s">
        <v>44</v>
      </c>
      <c r="F61" s="20" t="s">
        <v>46</v>
      </c>
      <c r="G61" s="20" t="s">
        <v>178</v>
      </c>
      <c r="H61" s="20" t="s">
        <v>62</v>
      </c>
      <c r="I61" s="53">
        <f t="shared" si="0"/>
        <v>1</v>
      </c>
      <c r="J61" s="20"/>
      <c r="K61" s="20"/>
      <c r="L61" s="20"/>
      <c r="M61" s="20"/>
      <c r="N61" s="20"/>
      <c r="O61" s="20"/>
      <c r="P61" s="54">
        <v>1</v>
      </c>
      <c r="Q61" s="20"/>
      <c r="R61" s="20"/>
      <c r="S61" s="20"/>
      <c r="T61" s="20"/>
      <c r="U61" s="20"/>
      <c r="V61" s="53">
        <v>513978.55</v>
      </c>
      <c r="W61" s="15">
        <f t="shared" si="1"/>
        <v>513978.55</v>
      </c>
      <c r="X61" s="62"/>
      <c r="Y61" s="43" t="s">
        <v>10</v>
      </c>
      <c r="Z61" s="43" t="s">
        <v>51</v>
      </c>
      <c r="AA61" s="43" t="s">
        <v>10</v>
      </c>
      <c r="AB61" s="43" t="s">
        <v>10</v>
      </c>
      <c r="AC61" s="43" t="s">
        <v>10</v>
      </c>
      <c r="AD61" s="43" t="s">
        <v>10</v>
      </c>
      <c r="AE61" s="43" t="s">
        <v>10</v>
      </c>
      <c r="AF61" s="43" t="s">
        <v>10</v>
      </c>
      <c r="AG61" s="43"/>
    </row>
    <row r="62" spans="1:33" ht="51" x14ac:dyDescent="0.2">
      <c r="A62" s="44">
        <v>54</v>
      </c>
      <c r="B62" s="20" t="s">
        <v>173</v>
      </c>
      <c r="C62" s="20" t="s">
        <v>174</v>
      </c>
      <c r="D62" s="20" t="s">
        <v>83</v>
      </c>
      <c r="E62" s="20" t="s">
        <v>44</v>
      </c>
      <c r="F62" s="20" t="s">
        <v>46</v>
      </c>
      <c r="G62" s="20" t="s">
        <v>178</v>
      </c>
      <c r="H62" s="20" t="s">
        <v>62</v>
      </c>
      <c r="I62" s="53">
        <f t="shared" si="0"/>
        <v>1</v>
      </c>
      <c r="J62" s="20"/>
      <c r="K62" s="20"/>
      <c r="L62" s="20"/>
      <c r="M62" s="20"/>
      <c r="N62" s="20"/>
      <c r="O62" s="20"/>
      <c r="P62" s="54">
        <v>1</v>
      </c>
      <c r="Q62" s="20"/>
      <c r="R62" s="20"/>
      <c r="S62" s="20"/>
      <c r="T62" s="20"/>
      <c r="U62" s="20"/>
      <c r="V62" s="53">
        <v>290920.59000000003</v>
      </c>
      <c r="W62" s="15">
        <f t="shared" si="1"/>
        <v>290920.59000000003</v>
      </c>
      <c r="X62" s="62"/>
      <c r="Y62" s="43" t="s">
        <v>10</v>
      </c>
      <c r="Z62" s="43" t="s">
        <v>51</v>
      </c>
      <c r="AA62" s="43" t="s">
        <v>10</v>
      </c>
      <c r="AB62" s="43" t="s">
        <v>10</v>
      </c>
      <c r="AC62" s="43" t="s">
        <v>10</v>
      </c>
      <c r="AD62" s="43" t="s">
        <v>10</v>
      </c>
      <c r="AE62" s="43" t="s">
        <v>10</v>
      </c>
      <c r="AF62" s="43" t="s">
        <v>10</v>
      </c>
      <c r="AG62" s="43"/>
    </row>
    <row r="63" spans="1:33" ht="51" x14ac:dyDescent="0.2">
      <c r="A63" s="44">
        <v>55</v>
      </c>
      <c r="B63" s="20" t="s">
        <v>187</v>
      </c>
      <c r="C63" s="20" t="s">
        <v>188</v>
      </c>
      <c r="D63" s="20" t="s">
        <v>83</v>
      </c>
      <c r="E63" s="20" t="s">
        <v>44</v>
      </c>
      <c r="F63" s="20" t="s">
        <v>46</v>
      </c>
      <c r="G63" s="20" t="s">
        <v>178</v>
      </c>
      <c r="H63" s="20" t="s">
        <v>62</v>
      </c>
      <c r="I63" s="53">
        <f t="shared" si="0"/>
        <v>1</v>
      </c>
      <c r="J63" s="20"/>
      <c r="K63" s="20"/>
      <c r="L63" s="20"/>
      <c r="M63" s="20"/>
      <c r="N63" s="20"/>
      <c r="O63" s="20"/>
      <c r="P63" s="54">
        <v>1</v>
      </c>
      <c r="Q63" s="20"/>
      <c r="R63" s="20"/>
      <c r="S63" s="20"/>
      <c r="T63" s="20"/>
      <c r="U63" s="20"/>
      <c r="V63" s="53">
        <v>60371.519999999997</v>
      </c>
      <c r="W63" s="15">
        <f t="shared" si="1"/>
        <v>60371.519999999997</v>
      </c>
      <c r="X63" s="62"/>
      <c r="Y63" s="43" t="s">
        <v>10</v>
      </c>
      <c r="Z63" s="43" t="s">
        <v>51</v>
      </c>
      <c r="AA63" s="43" t="s">
        <v>10</v>
      </c>
      <c r="AB63" s="43" t="s">
        <v>10</v>
      </c>
      <c r="AC63" s="43" t="s">
        <v>10</v>
      </c>
      <c r="AD63" s="43" t="s">
        <v>10</v>
      </c>
      <c r="AE63" s="43" t="s">
        <v>10</v>
      </c>
      <c r="AF63" s="43" t="s">
        <v>10</v>
      </c>
      <c r="AG63" s="43"/>
    </row>
    <row r="64" spans="1:33" ht="51" x14ac:dyDescent="0.2">
      <c r="A64" s="44">
        <v>56</v>
      </c>
      <c r="B64" s="20" t="s">
        <v>103</v>
      </c>
      <c r="C64" s="20" t="s">
        <v>175</v>
      </c>
      <c r="D64" s="20" t="s">
        <v>83</v>
      </c>
      <c r="E64" s="20" t="s">
        <v>44</v>
      </c>
      <c r="F64" s="20" t="s">
        <v>46</v>
      </c>
      <c r="G64" s="20" t="s">
        <v>178</v>
      </c>
      <c r="H64" s="20" t="s">
        <v>62</v>
      </c>
      <c r="I64" s="53">
        <f t="shared" si="0"/>
        <v>1</v>
      </c>
      <c r="J64" s="20"/>
      <c r="K64" s="20"/>
      <c r="L64" s="20"/>
      <c r="M64" s="20"/>
      <c r="N64" s="20"/>
      <c r="O64" s="20"/>
      <c r="P64" s="54">
        <v>1</v>
      </c>
      <c r="Q64" s="20"/>
      <c r="R64" s="20"/>
      <c r="S64" s="20"/>
      <c r="T64" s="20"/>
      <c r="U64" s="20"/>
      <c r="V64" s="53">
        <v>266842.09000000003</v>
      </c>
      <c r="W64" s="15">
        <f t="shared" si="1"/>
        <v>266842.09000000003</v>
      </c>
      <c r="X64" s="62"/>
      <c r="Y64" s="43" t="s">
        <v>10</v>
      </c>
      <c r="Z64" s="43" t="s">
        <v>51</v>
      </c>
      <c r="AA64" s="43" t="s">
        <v>10</v>
      </c>
      <c r="AB64" s="43" t="s">
        <v>10</v>
      </c>
      <c r="AC64" s="43" t="s">
        <v>10</v>
      </c>
      <c r="AD64" s="43" t="s">
        <v>10</v>
      </c>
      <c r="AE64" s="43" t="s">
        <v>10</v>
      </c>
      <c r="AF64" s="43" t="s">
        <v>10</v>
      </c>
      <c r="AG64" s="43"/>
    </row>
    <row r="65" spans="1:33" ht="51" x14ac:dyDescent="0.2">
      <c r="A65" s="44">
        <v>57</v>
      </c>
      <c r="B65" s="20" t="s">
        <v>176</v>
      </c>
      <c r="C65" s="20" t="s">
        <v>177</v>
      </c>
      <c r="D65" s="20" t="s">
        <v>83</v>
      </c>
      <c r="E65" s="20" t="s">
        <v>44</v>
      </c>
      <c r="F65" s="20" t="s">
        <v>46</v>
      </c>
      <c r="G65" s="20" t="s">
        <v>178</v>
      </c>
      <c r="H65" s="20" t="s">
        <v>62</v>
      </c>
      <c r="I65" s="53">
        <f t="shared" si="0"/>
        <v>4</v>
      </c>
      <c r="J65" s="20"/>
      <c r="K65" s="20"/>
      <c r="L65" s="20"/>
      <c r="M65" s="20"/>
      <c r="N65" s="20"/>
      <c r="O65" s="20"/>
      <c r="P65" s="54">
        <v>4</v>
      </c>
      <c r="Q65" s="20"/>
      <c r="R65" s="20"/>
      <c r="S65" s="20"/>
      <c r="T65" s="20"/>
      <c r="U65" s="20"/>
      <c r="V65" s="53">
        <v>121083.44</v>
      </c>
      <c r="W65" s="15">
        <f t="shared" si="1"/>
        <v>484333.76</v>
      </c>
      <c r="X65" s="62"/>
      <c r="Y65" s="43" t="s">
        <v>10</v>
      </c>
      <c r="Z65" s="43" t="s">
        <v>51</v>
      </c>
      <c r="AA65" s="43" t="s">
        <v>10</v>
      </c>
      <c r="AB65" s="43" t="s">
        <v>10</v>
      </c>
      <c r="AC65" s="43" t="s">
        <v>10</v>
      </c>
      <c r="AD65" s="43" t="s">
        <v>10</v>
      </c>
      <c r="AE65" s="43" t="s">
        <v>10</v>
      </c>
      <c r="AF65" s="43" t="s">
        <v>10</v>
      </c>
      <c r="AG65" s="43"/>
    </row>
    <row r="66" spans="1:33" ht="51" x14ac:dyDescent="0.2">
      <c r="A66" s="44">
        <v>58</v>
      </c>
      <c r="B66" s="22" t="s">
        <v>153</v>
      </c>
      <c r="C66" s="22" t="s">
        <v>154</v>
      </c>
      <c r="D66" s="22" t="s">
        <v>83</v>
      </c>
      <c r="E66" s="22" t="s">
        <v>44</v>
      </c>
      <c r="F66" s="22" t="s">
        <v>46</v>
      </c>
      <c r="G66" s="22" t="s">
        <v>178</v>
      </c>
      <c r="H66" s="22" t="s">
        <v>62</v>
      </c>
      <c r="I66" s="53">
        <f t="shared" si="0"/>
        <v>1</v>
      </c>
      <c r="J66" s="22"/>
      <c r="K66" s="22"/>
      <c r="L66" s="22"/>
      <c r="M66" s="22"/>
      <c r="N66" s="22"/>
      <c r="O66" s="22"/>
      <c r="P66" s="54">
        <v>1</v>
      </c>
      <c r="Q66" s="22"/>
      <c r="R66" s="22"/>
      <c r="S66" s="22"/>
      <c r="T66" s="22"/>
      <c r="U66" s="22"/>
      <c r="V66" s="54">
        <v>294819.64</v>
      </c>
      <c r="W66" s="15">
        <f t="shared" si="1"/>
        <v>294819.64</v>
      </c>
      <c r="X66" s="63"/>
      <c r="Y66" s="43" t="s">
        <v>10</v>
      </c>
      <c r="Z66" s="43" t="s">
        <v>51</v>
      </c>
      <c r="AA66" s="43" t="s">
        <v>10</v>
      </c>
      <c r="AB66" s="43" t="s">
        <v>10</v>
      </c>
      <c r="AC66" s="43" t="s">
        <v>10</v>
      </c>
      <c r="AD66" s="43" t="s">
        <v>10</v>
      </c>
      <c r="AE66" s="43" t="s">
        <v>10</v>
      </c>
      <c r="AF66" s="43" t="s">
        <v>10</v>
      </c>
      <c r="AG66" s="43"/>
    </row>
    <row r="67" spans="1:33" ht="51" x14ac:dyDescent="0.2">
      <c r="A67" s="44">
        <v>59</v>
      </c>
      <c r="B67" s="23" t="s">
        <v>189</v>
      </c>
      <c r="C67" s="21" t="s">
        <v>190</v>
      </c>
      <c r="D67" s="20" t="s">
        <v>191</v>
      </c>
      <c r="E67" s="20" t="s">
        <v>44</v>
      </c>
      <c r="F67" s="20" t="s">
        <v>60</v>
      </c>
      <c r="G67" s="20" t="s">
        <v>60</v>
      </c>
      <c r="H67" s="20" t="s">
        <v>192</v>
      </c>
      <c r="I67" s="53">
        <f t="shared" si="0"/>
        <v>1</v>
      </c>
      <c r="J67" s="20"/>
      <c r="K67" s="20"/>
      <c r="L67" s="20"/>
      <c r="M67" s="20"/>
      <c r="N67" s="20"/>
      <c r="O67" s="20"/>
      <c r="P67" s="53">
        <v>1</v>
      </c>
      <c r="Q67" s="20"/>
      <c r="R67" s="20"/>
      <c r="S67" s="20"/>
      <c r="T67" s="20"/>
      <c r="U67" s="20"/>
      <c r="V67" s="53">
        <v>204318.34</v>
      </c>
      <c r="W67" s="15">
        <f t="shared" si="1"/>
        <v>204318.34</v>
      </c>
      <c r="X67" s="61">
        <f>W67+W68+W69+W70+W71+W72+W73+W74</f>
        <v>4933891.6800000006</v>
      </c>
      <c r="Y67" s="43" t="s">
        <v>10</v>
      </c>
      <c r="Z67" s="43" t="s">
        <v>51</v>
      </c>
      <c r="AA67" s="43" t="s">
        <v>10</v>
      </c>
      <c r="AB67" s="43" t="s">
        <v>10</v>
      </c>
      <c r="AC67" s="43" t="s">
        <v>10</v>
      </c>
      <c r="AD67" s="43" t="s">
        <v>10</v>
      </c>
      <c r="AE67" s="43" t="s">
        <v>10</v>
      </c>
      <c r="AF67" s="43" t="s">
        <v>10</v>
      </c>
      <c r="AG67" s="43"/>
    </row>
    <row r="68" spans="1:33" ht="51" x14ac:dyDescent="0.2">
      <c r="A68" s="44">
        <v>60</v>
      </c>
      <c r="B68" s="23" t="s">
        <v>193</v>
      </c>
      <c r="C68" s="21" t="s">
        <v>194</v>
      </c>
      <c r="D68" s="20" t="s">
        <v>191</v>
      </c>
      <c r="E68" s="20" t="s">
        <v>44</v>
      </c>
      <c r="F68" s="20" t="s">
        <v>60</v>
      </c>
      <c r="G68" s="20" t="s">
        <v>60</v>
      </c>
      <c r="H68" s="20" t="s">
        <v>192</v>
      </c>
      <c r="I68" s="53">
        <f t="shared" si="0"/>
        <v>6</v>
      </c>
      <c r="J68" s="20"/>
      <c r="K68" s="20"/>
      <c r="L68" s="20"/>
      <c r="M68" s="20"/>
      <c r="N68" s="20"/>
      <c r="O68" s="20"/>
      <c r="P68" s="53">
        <v>6</v>
      </c>
      <c r="Q68" s="20"/>
      <c r="R68" s="20"/>
      <c r="S68" s="20"/>
      <c r="T68" s="20"/>
      <c r="U68" s="20"/>
      <c r="V68" s="53">
        <v>78624.73</v>
      </c>
      <c r="W68" s="15">
        <f t="shared" si="1"/>
        <v>471748.38</v>
      </c>
      <c r="X68" s="62"/>
      <c r="Y68" s="43" t="s">
        <v>10</v>
      </c>
      <c r="Z68" s="43" t="s">
        <v>51</v>
      </c>
      <c r="AA68" s="43" t="s">
        <v>10</v>
      </c>
      <c r="AB68" s="43" t="s">
        <v>10</v>
      </c>
      <c r="AC68" s="43" t="s">
        <v>10</v>
      </c>
      <c r="AD68" s="43" t="s">
        <v>10</v>
      </c>
      <c r="AE68" s="43" t="s">
        <v>10</v>
      </c>
      <c r="AF68" s="43" t="s">
        <v>10</v>
      </c>
      <c r="AG68" s="43"/>
    </row>
    <row r="69" spans="1:33" ht="89.25" x14ac:dyDescent="0.2">
      <c r="A69" s="44">
        <v>61</v>
      </c>
      <c r="B69" s="23" t="s">
        <v>136</v>
      </c>
      <c r="C69" s="21" t="s">
        <v>195</v>
      </c>
      <c r="D69" s="20" t="s">
        <v>191</v>
      </c>
      <c r="E69" s="20" t="s">
        <v>44</v>
      </c>
      <c r="F69" s="20" t="s">
        <v>60</v>
      </c>
      <c r="G69" s="20" t="s">
        <v>60</v>
      </c>
      <c r="H69" s="20" t="s">
        <v>192</v>
      </c>
      <c r="I69" s="53">
        <f t="shared" si="0"/>
        <v>15</v>
      </c>
      <c r="J69" s="20"/>
      <c r="K69" s="20"/>
      <c r="L69" s="20"/>
      <c r="M69" s="20"/>
      <c r="N69" s="20"/>
      <c r="O69" s="20"/>
      <c r="P69" s="53">
        <v>15</v>
      </c>
      <c r="Q69" s="20"/>
      <c r="R69" s="20"/>
      <c r="S69" s="20"/>
      <c r="T69" s="20"/>
      <c r="U69" s="20"/>
      <c r="V69" s="53">
        <v>47083.34</v>
      </c>
      <c r="W69" s="15">
        <f>I69*V69</f>
        <v>706250.1</v>
      </c>
      <c r="X69" s="62"/>
      <c r="Y69" s="43" t="s">
        <v>10</v>
      </c>
      <c r="Z69" s="43" t="s">
        <v>51</v>
      </c>
      <c r="AA69" s="43" t="s">
        <v>10</v>
      </c>
      <c r="AB69" s="43" t="s">
        <v>10</v>
      </c>
      <c r="AC69" s="43" t="s">
        <v>10</v>
      </c>
      <c r="AD69" s="43" t="s">
        <v>10</v>
      </c>
      <c r="AE69" s="43" t="s">
        <v>10</v>
      </c>
      <c r="AF69" s="43" t="s">
        <v>10</v>
      </c>
      <c r="AG69" s="43"/>
    </row>
    <row r="70" spans="1:33" ht="114.75" x14ac:dyDescent="0.2">
      <c r="A70" s="44">
        <v>62</v>
      </c>
      <c r="B70" s="23" t="s">
        <v>196</v>
      </c>
      <c r="C70" s="21" t="s">
        <v>197</v>
      </c>
      <c r="D70" s="20" t="s">
        <v>191</v>
      </c>
      <c r="E70" s="20" t="s">
        <v>44</v>
      </c>
      <c r="F70" s="20" t="s">
        <v>60</v>
      </c>
      <c r="G70" s="20" t="s">
        <v>60</v>
      </c>
      <c r="H70" s="20" t="s">
        <v>192</v>
      </c>
      <c r="I70" s="53">
        <f t="shared" si="0"/>
        <v>1</v>
      </c>
      <c r="J70" s="20"/>
      <c r="K70" s="20"/>
      <c r="L70" s="20"/>
      <c r="M70" s="20"/>
      <c r="N70" s="20"/>
      <c r="O70" s="20"/>
      <c r="P70" s="53">
        <v>1</v>
      </c>
      <c r="Q70" s="20"/>
      <c r="R70" s="20"/>
      <c r="S70" s="20"/>
      <c r="T70" s="20"/>
      <c r="U70" s="20"/>
      <c r="V70" s="53">
        <v>731371.66</v>
      </c>
      <c r="W70" s="15">
        <f t="shared" si="1"/>
        <v>731371.66</v>
      </c>
      <c r="X70" s="62"/>
      <c r="Y70" s="43" t="s">
        <v>10</v>
      </c>
      <c r="Z70" s="43" t="s">
        <v>51</v>
      </c>
      <c r="AA70" s="43" t="s">
        <v>10</v>
      </c>
      <c r="AB70" s="43" t="s">
        <v>10</v>
      </c>
      <c r="AC70" s="43" t="s">
        <v>10</v>
      </c>
      <c r="AD70" s="43" t="s">
        <v>10</v>
      </c>
      <c r="AE70" s="43" t="s">
        <v>10</v>
      </c>
      <c r="AF70" s="43" t="s">
        <v>10</v>
      </c>
      <c r="AG70" s="43"/>
    </row>
    <row r="71" spans="1:33" ht="63.75" x14ac:dyDescent="0.2">
      <c r="A71" s="44">
        <v>63</v>
      </c>
      <c r="B71" s="23" t="s">
        <v>198</v>
      </c>
      <c r="C71" s="21" t="s">
        <v>199</v>
      </c>
      <c r="D71" s="20" t="s">
        <v>191</v>
      </c>
      <c r="E71" s="20" t="s">
        <v>44</v>
      </c>
      <c r="F71" s="20" t="s">
        <v>60</v>
      </c>
      <c r="G71" s="20" t="s">
        <v>60</v>
      </c>
      <c r="H71" s="20" t="s">
        <v>192</v>
      </c>
      <c r="I71" s="53">
        <f t="shared" si="0"/>
        <v>1</v>
      </c>
      <c r="J71" s="20"/>
      <c r="K71" s="20"/>
      <c r="L71" s="20"/>
      <c r="M71" s="20"/>
      <c r="N71" s="20"/>
      <c r="O71" s="20"/>
      <c r="P71" s="53">
        <v>1</v>
      </c>
      <c r="Q71" s="20"/>
      <c r="R71" s="20"/>
      <c r="S71" s="20"/>
      <c r="T71" s="20"/>
      <c r="U71" s="20"/>
      <c r="V71" s="53">
        <v>2475082.5</v>
      </c>
      <c r="W71" s="15">
        <f t="shared" si="1"/>
        <v>2475082.5</v>
      </c>
      <c r="X71" s="62"/>
      <c r="Y71" s="43" t="s">
        <v>10</v>
      </c>
      <c r="Z71" s="43" t="s">
        <v>51</v>
      </c>
      <c r="AA71" s="43" t="s">
        <v>10</v>
      </c>
      <c r="AB71" s="43" t="s">
        <v>10</v>
      </c>
      <c r="AC71" s="43" t="s">
        <v>10</v>
      </c>
      <c r="AD71" s="43" t="s">
        <v>10</v>
      </c>
      <c r="AE71" s="43" t="s">
        <v>10</v>
      </c>
      <c r="AF71" s="43" t="s">
        <v>10</v>
      </c>
      <c r="AG71" s="43"/>
    </row>
    <row r="72" spans="1:33" ht="51" x14ac:dyDescent="0.2">
      <c r="A72" s="44">
        <v>64</v>
      </c>
      <c r="B72" s="23" t="s">
        <v>200</v>
      </c>
      <c r="C72" s="21" t="s">
        <v>201</v>
      </c>
      <c r="D72" s="20" t="s">
        <v>191</v>
      </c>
      <c r="E72" s="20" t="s">
        <v>44</v>
      </c>
      <c r="F72" s="20" t="s">
        <v>60</v>
      </c>
      <c r="G72" s="20" t="s">
        <v>60</v>
      </c>
      <c r="H72" s="20" t="s">
        <v>192</v>
      </c>
      <c r="I72" s="53">
        <f t="shared" si="0"/>
        <v>6</v>
      </c>
      <c r="J72" s="20"/>
      <c r="K72" s="20"/>
      <c r="L72" s="20"/>
      <c r="M72" s="20"/>
      <c r="N72" s="20"/>
      <c r="O72" s="20"/>
      <c r="P72" s="53">
        <v>6</v>
      </c>
      <c r="Q72" s="20"/>
      <c r="R72" s="20"/>
      <c r="S72" s="20"/>
      <c r="T72" s="20"/>
      <c r="U72" s="20"/>
      <c r="V72" s="53">
        <v>30103.34</v>
      </c>
      <c r="W72" s="15">
        <f t="shared" si="1"/>
        <v>180620.04</v>
      </c>
      <c r="X72" s="62"/>
      <c r="Y72" s="43" t="s">
        <v>10</v>
      </c>
      <c r="Z72" s="43" t="s">
        <v>51</v>
      </c>
      <c r="AA72" s="43" t="s">
        <v>10</v>
      </c>
      <c r="AB72" s="43" t="s">
        <v>10</v>
      </c>
      <c r="AC72" s="43" t="s">
        <v>10</v>
      </c>
      <c r="AD72" s="43" t="s">
        <v>10</v>
      </c>
      <c r="AE72" s="43" t="s">
        <v>10</v>
      </c>
      <c r="AF72" s="43" t="s">
        <v>10</v>
      </c>
      <c r="AG72" s="43"/>
    </row>
    <row r="73" spans="1:33" ht="51" x14ac:dyDescent="0.2">
      <c r="A73" s="44">
        <v>65</v>
      </c>
      <c r="B73" s="23" t="s">
        <v>202</v>
      </c>
      <c r="C73" s="21" t="s">
        <v>203</v>
      </c>
      <c r="D73" s="20" t="s">
        <v>191</v>
      </c>
      <c r="E73" s="20" t="s">
        <v>44</v>
      </c>
      <c r="F73" s="20" t="s">
        <v>60</v>
      </c>
      <c r="G73" s="20" t="s">
        <v>60</v>
      </c>
      <c r="H73" s="20" t="s">
        <v>192</v>
      </c>
      <c r="I73" s="53">
        <f t="shared" si="0"/>
        <v>5</v>
      </c>
      <c r="J73" s="20"/>
      <c r="K73" s="20"/>
      <c r="L73" s="20"/>
      <c r="M73" s="20"/>
      <c r="N73" s="20"/>
      <c r="O73" s="20"/>
      <c r="P73" s="53">
        <v>5</v>
      </c>
      <c r="Q73" s="20"/>
      <c r="R73" s="20"/>
      <c r="S73" s="20"/>
      <c r="T73" s="20"/>
      <c r="U73" s="20"/>
      <c r="V73" s="53">
        <v>16558.34</v>
      </c>
      <c r="W73" s="15">
        <f t="shared" si="1"/>
        <v>82791.7</v>
      </c>
      <c r="X73" s="62"/>
      <c r="Y73" s="43" t="s">
        <v>10</v>
      </c>
      <c r="Z73" s="43" t="s">
        <v>51</v>
      </c>
      <c r="AA73" s="43" t="s">
        <v>10</v>
      </c>
      <c r="AB73" s="43" t="s">
        <v>10</v>
      </c>
      <c r="AC73" s="43" t="s">
        <v>10</v>
      </c>
      <c r="AD73" s="43" t="s">
        <v>10</v>
      </c>
      <c r="AE73" s="43" t="s">
        <v>10</v>
      </c>
      <c r="AF73" s="43" t="s">
        <v>10</v>
      </c>
      <c r="AG73" s="43"/>
    </row>
    <row r="74" spans="1:33" ht="51" x14ac:dyDescent="0.2">
      <c r="A74" s="44">
        <v>66</v>
      </c>
      <c r="B74" s="23" t="s">
        <v>204</v>
      </c>
      <c r="C74" s="21" t="s">
        <v>205</v>
      </c>
      <c r="D74" s="20" t="s">
        <v>191</v>
      </c>
      <c r="E74" s="20" t="s">
        <v>44</v>
      </c>
      <c r="F74" s="20" t="s">
        <v>60</v>
      </c>
      <c r="G74" s="20" t="s">
        <v>60</v>
      </c>
      <c r="H74" s="20" t="s">
        <v>192</v>
      </c>
      <c r="I74" s="53">
        <f t="shared" ref="I74" si="2">SUM(J74:U74)</f>
        <v>8</v>
      </c>
      <c r="J74" s="20"/>
      <c r="K74" s="20"/>
      <c r="L74" s="20"/>
      <c r="M74" s="20"/>
      <c r="N74" s="20"/>
      <c r="O74" s="20"/>
      <c r="P74" s="53">
        <v>8</v>
      </c>
      <c r="Q74" s="20"/>
      <c r="R74" s="20"/>
      <c r="S74" s="20"/>
      <c r="T74" s="20"/>
      <c r="U74" s="20"/>
      <c r="V74" s="53">
        <v>10213.620000000001</v>
      </c>
      <c r="W74" s="15">
        <f t="shared" si="1"/>
        <v>81708.960000000006</v>
      </c>
      <c r="X74" s="63"/>
      <c r="Y74" s="43" t="s">
        <v>10</v>
      </c>
      <c r="Z74" s="43" t="s">
        <v>51</v>
      </c>
      <c r="AA74" s="43" t="s">
        <v>10</v>
      </c>
      <c r="AB74" s="43" t="s">
        <v>10</v>
      </c>
      <c r="AC74" s="43" t="s">
        <v>10</v>
      </c>
      <c r="AD74" s="43" t="s">
        <v>10</v>
      </c>
      <c r="AE74" s="43" t="s">
        <v>10</v>
      </c>
      <c r="AF74" s="43" t="s">
        <v>10</v>
      </c>
      <c r="AG74" s="43"/>
    </row>
    <row r="75" spans="1:33" ht="20.25" customHeight="1" x14ac:dyDescent="0.2">
      <c r="A75" s="45" t="s">
        <v>38</v>
      </c>
      <c r="B75" s="45"/>
      <c r="C75" s="45"/>
      <c r="D75" s="45"/>
      <c r="E75" s="45"/>
      <c r="F75" s="45"/>
      <c r="G75" s="45"/>
      <c r="H75" s="45"/>
      <c r="I75" s="46">
        <f>SUM(I9:I74)</f>
        <v>429</v>
      </c>
      <c r="J75" s="47">
        <f>SUM(J9:J74)</f>
        <v>0</v>
      </c>
      <c r="K75" s="47">
        <f>SUM(K9:K74)</f>
        <v>0</v>
      </c>
      <c r="L75" s="47">
        <f>SUM(L9:L74)</f>
        <v>0</v>
      </c>
      <c r="M75" s="47">
        <f>SUM(M9:M74)</f>
        <v>0</v>
      </c>
      <c r="N75" s="47">
        <f>SUM(N9:N74)</f>
        <v>0</v>
      </c>
      <c r="O75" s="47">
        <f>SUM(O9:O74)</f>
        <v>144</v>
      </c>
      <c r="P75" s="47">
        <f>SUM(P9:P74)</f>
        <v>108</v>
      </c>
      <c r="Q75" s="47">
        <f>SUM(Q9:Q74)</f>
        <v>143</v>
      </c>
      <c r="R75" s="47">
        <f>SUM(R9:R74)</f>
        <v>34</v>
      </c>
      <c r="S75" s="47">
        <f>SUM(S9:S74)</f>
        <v>0</v>
      </c>
      <c r="T75" s="47">
        <f>SUM(T9:T74)</f>
        <v>0</v>
      </c>
      <c r="U75" s="47">
        <f>SUM(U9:U74)</f>
        <v>0</v>
      </c>
      <c r="V75" s="48"/>
      <c r="W75" s="46">
        <f>SUM(W9:W74)</f>
        <v>43774045.750000022</v>
      </c>
      <c r="X75" s="46">
        <f>SUM(X9:X74)</f>
        <v>43774045.75</v>
      </c>
      <c r="Y75" s="46"/>
      <c r="Z75" s="49"/>
      <c r="AA75" s="49"/>
      <c r="AB75" s="49"/>
      <c r="AC75" s="50"/>
      <c r="AD75" s="50" t="e">
        <f>SUM(#REF!)</f>
        <v>#REF!</v>
      </c>
      <c r="AE75" s="51"/>
      <c r="AF75" s="50" t="e">
        <f>SUM(#REF!)</f>
        <v>#REF!</v>
      </c>
      <c r="AG75" s="52"/>
    </row>
    <row r="76" spans="1:33" ht="35.25" customHeight="1" x14ac:dyDescent="0.2"/>
    <row r="77" spans="1:33" ht="45" customHeight="1" x14ac:dyDescent="0.2">
      <c r="A77" s="14" t="s">
        <v>36</v>
      </c>
      <c r="B77" s="19" t="s">
        <v>37</v>
      </c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2"/>
    </row>
    <row r="78" spans="1:33" ht="132" customHeight="1" x14ac:dyDescent="0.2">
      <c r="A78" s="14" t="s">
        <v>42</v>
      </c>
      <c r="B78" s="18" t="s">
        <v>43</v>
      </c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3"/>
    </row>
    <row r="79" spans="1:33" x14ac:dyDescent="0.2">
      <c r="B79" s="29"/>
      <c r="C79" s="28"/>
      <c r="D79" s="28"/>
      <c r="E79" s="28"/>
      <c r="F79" s="28"/>
      <c r="G79" s="28"/>
      <c r="H79" s="28"/>
    </row>
    <row r="80" spans="1:33" ht="15" x14ac:dyDescent="0.25">
      <c r="B80" s="2"/>
      <c r="C80" s="1"/>
      <c r="D80" s="1"/>
      <c r="E80" s="1"/>
      <c r="F80" s="1"/>
      <c r="G80" s="28"/>
      <c r="H80" s="28"/>
    </row>
    <row r="81" spans="2:8" ht="15" x14ac:dyDescent="0.2">
      <c r="B81" s="3"/>
      <c r="C81" s="4"/>
      <c r="D81" s="5"/>
      <c r="E81" s="5"/>
      <c r="F81" s="5"/>
      <c r="G81" s="28"/>
      <c r="H81" s="28"/>
    </row>
    <row r="82" spans="2:8" ht="15" x14ac:dyDescent="0.2">
      <c r="B82" s="16"/>
      <c r="C82" s="16"/>
      <c r="D82" s="6" t="s">
        <v>27</v>
      </c>
      <c r="E82" s="7"/>
      <c r="F82" s="2"/>
      <c r="G82" s="28"/>
      <c r="H82" s="28"/>
    </row>
    <row r="83" spans="2:8" ht="15" x14ac:dyDescent="0.25">
      <c r="B83" s="1"/>
      <c r="C83" s="2"/>
      <c r="D83" s="2"/>
      <c r="E83" s="6"/>
      <c r="F83" s="8"/>
      <c r="G83" s="28"/>
      <c r="H83" s="28"/>
    </row>
    <row r="84" spans="2:8" ht="15" x14ac:dyDescent="0.2">
      <c r="B84" s="16"/>
      <c r="C84" s="16"/>
      <c r="D84" s="6" t="s">
        <v>28</v>
      </c>
      <c r="E84" s="6"/>
      <c r="F84" s="8"/>
      <c r="G84" s="28"/>
      <c r="H84" s="28"/>
    </row>
    <row r="85" spans="2:8" ht="15" x14ac:dyDescent="0.25">
      <c r="B85" s="1"/>
      <c r="C85" s="2"/>
      <c r="D85" s="5"/>
      <c r="E85" s="5"/>
      <c r="F85" s="5"/>
      <c r="G85" s="28"/>
      <c r="H85" s="28"/>
    </row>
    <row r="86" spans="2:8" ht="15" x14ac:dyDescent="0.2">
      <c r="B86" s="16"/>
      <c r="C86" s="16"/>
      <c r="D86" s="9" t="s">
        <v>29</v>
      </c>
      <c r="E86" s="5"/>
      <c r="F86" s="5"/>
      <c r="G86" s="28"/>
      <c r="H86" s="28"/>
    </row>
    <row r="87" spans="2:8" ht="15" x14ac:dyDescent="0.2">
      <c r="B87" s="10"/>
      <c r="C87" s="4"/>
      <c r="D87" s="5"/>
      <c r="E87" s="5"/>
      <c r="F87" s="5"/>
      <c r="G87" s="28"/>
      <c r="H87" s="28"/>
    </row>
    <row r="88" spans="2:8" ht="15" x14ac:dyDescent="0.2">
      <c r="B88" s="10"/>
      <c r="C88" s="4"/>
      <c r="D88" s="5"/>
      <c r="E88" s="5"/>
      <c r="F88" s="5"/>
      <c r="G88" s="28"/>
      <c r="H88" s="28"/>
    </row>
    <row r="89" spans="2:8" ht="15" x14ac:dyDescent="0.2">
      <c r="B89" s="11"/>
      <c r="C89" s="5"/>
      <c r="D89" s="5"/>
      <c r="E89" s="5"/>
      <c r="F89" s="5"/>
      <c r="G89" s="28"/>
      <c r="H89" s="28"/>
    </row>
    <row r="90" spans="2:8" ht="15" x14ac:dyDescent="0.25">
      <c r="B90" s="1"/>
      <c r="C90" s="5" t="s">
        <v>30</v>
      </c>
      <c r="D90" s="2"/>
      <c r="E90" s="2"/>
      <c r="F90" s="2"/>
    </row>
    <row r="91" spans="2:8" ht="15" x14ac:dyDescent="0.25">
      <c r="B91" s="1"/>
      <c r="C91" s="2"/>
      <c r="D91" s="2"/>
      <c r="E91" s="2"/>
      <c r="F91" s="2"/>
    </row>
    <row r="92" spans="2:8" ht="15" x14ac:dyDescent="0.25">
      <c r="B92" s="1"/>
      <c r="C92" s="2"/>
      <c r="D92" s="2"/>
      <c r="E92" s="2"/>
      <c r="F92" s="2"/>
    </row>
    <row r="93" spans="2:8" ht="15" x14ac:dyDescent="0.25">
      <c r="B93" s="1"/>
      <c r="C93" s="2"/>
      <c r="D93" s="2"/>
      <c r="E93" s="2"/>
      <c r="F93" s="2"/>
    </row>
    <row r="94" spans="2:8" ht="15" x14ac:dyDescent="0.25">
      <c r="B94" s="1"/>
      <c r="C94" s="2"/>
      <c r="D94" s="2"/>
      <c r="E94" s="2"/>
      <c r="F94" s="2"/>
    </row>
    <row r="95" spans="2:8" ht="15" x14ac:dyDescent="0.25">
      <c r="B95" s="1"/>
      <c r="C95" s="2"/>
      <c r="D95" s="2"/>
      <c r="E95" s="2"/>
      <c r="F95" s="2"/>
    </row>
    <row r="96" spans="2:8" ht="15" x14ac:dyDescent="0.25">
      <c r="B96" s="1"/>
      <c r="C96" s="2"/>
      <c r="D96" s="2"/>
      <c r="E96" s="2"/>
      <c r="F96" s="2"/>
    </row>
  </sheetData>
  <protectedRanges>
    <protectedRange sqref="B35:B42" name="Диапазон3_1"/>
    <protectedRange sqref="O35:O42" name="Диапазон3_3"/>
  </protectedRanges>
  <autoFilter ref="A8:AG75"/>
  <mergeCells count="21">
    <mergeCell ref="X67:X74"/>
    <mergeCell ref="B77:AF77"/>
    <mergeCell ref="B78:AF78"/>
    <mergeCell ref="B82:C82"/>
    <mergeCell ref="B84:C84"/>
    <mergeCell ref="B86:C86"/>
    <mergeCell ref="X9:X13"/>
    <mergeCell ref="X14:X15"/>
    <mergeCell ref="X16:X19"/>
    <mergeCell ref="X20:X29"/>
    <mergeCell ref="X30:X32"/>
    <mergeCell ref="B3:I3"/>
    <mergeCell ref="B4:I4"/>
    <mergeCell ref="B5:I5"/>
    <mergeCell ref="J7:U7"/>
    <mergeCell ref="Y7:AG7"/>
    <mergeCell ref="A75:H75"/>
    <mergeCell ref="X33:X34"/>
    <mergeCell ref="X35:X42"/>
    <mergeCell ref="X43:X53"/>
    <mergeCell ref="X54:X66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тмц</vt:lpstr>
      <vt:lpstr>тмц (2)</vt:lpstr>
      <vt:lpstr>тмц!Область_печати</vt:lpstr>
      <vt:lpstr>'тмц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Кондакова Мария Павловна</cp:lastModifiedBy>
  <cp:lastPrinted>2019-02-04T07:04:04Z</cp:lastPrinted>
  <dcterms:created xsi:type="dcterms:W3CDTF">2013-09-25T03:40:45Z</dcterms:created>
  <dcterms:modified xsi:type="dcterms:W3CDTF">2024-04-18T07:59:43Z</dcterms:modified>
</cp:coreProperties>
</file>